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umak\Downloads\"/>
    </mc:Choice>
  </mc:AlternateContent>
  <bookViews>
    <workbookView xWindow="0" yWindow="0" windowWidth="12000" windowHeight="7020"/>
  </bookViews>
  <sheets>
    <sheet name="wagi głosów" sheetId="12" r:id="rId1"/>
    <sheet name="dane" sheetId="13" r:id="rId2"/>
  </sheets>
  <calcPr calcId="152511"/>
  <customWorkbookViews>
    <customWorkbookView name="Filtr 1" guid="{1448C44E-878A-4B3F-BD77-CBD550F6F1E2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2" l="1"/>
  <c r="I5" i="12" s="1"/>
  <c r="C2" i="13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I6" i="12" l="1"/>
  <c r="I7" i="12"/>
  <c r="I8" i="12"/>
  <c r="I9" i="12" l="1"/>
</calcChain>
</file>

<file path=xl/sharedStrings.xml><?xml version="1.0" encoding="utf-8"?>
<sst xmlns="http://schemas.openxmlformats.org/spreadsheetml/2006/main" count="305" uniqueCount="159">
  <si>
    <t>Uniwersytet Wrocławski</t>
  </si>
  <si>
    <t>Gdański Uniwersytet Medyczny</t>
  </si>
  <si>
    <t>Uniwersytet Medyczny w Łodzi</t>
  </si>
  <si>
    <t>Instytut Biologii Doświadczalnej im. Marcelego Nenckiego Polskiej Akademii Nauk</t>
  </si>
  <si>
    <t>Akademia Muzyczna im. Grażyny i Kiejstuta Bacewiczów w Łodzi</t>
  </si>
  <si>
    <t>Szkoła Główna Handlowa w Warszawie</t>
  </si>
  <si>
    <t>Instytut Fizyki Molekularnej Polskiej Akademii Nauk</t>
  </si>
  <si>
    <t>Uniwersytet Mikołaja Kopernika w Toruniu</t>
  </si>
  <si>
    <t>Warszawski Uniwersytet Medyczny</t>
  </si>
  <si>
    <t>Uniwersytet Przyrodniczo-Humanistyczny w Siedlcach</t>
  </si>
  <si>
    <t>Uniwersytet Warszawski</t>
  </si>
  <si>
    <t>Uniwersytet im. Adama Mickiewicza w Poznaniu</t>
  </si>
  <si>
    <t>Politechnika Śląska</t>
  </si>
  <si>
    <t>Uniwersytet Ekonomiczny w Krakowie</t>
  </si>
  <si>
    <t>Instytut Biochemii i Biofizyki Polskiej Akademii Nauk</t>
  </si>
  <si>
    <t>Wojskowa Akademia Techniczna im. Jarosława Dąbrowskiego</t>
  </si>
  <si>
    <t>Politechnika Gdańska</t>
  </si>
  <si>
    <t>Instytut Medycyny Doświadczalnej i Klinicznej im. Mirosława Mossakowskiego Polskiej Akademii Nauk</t>
  </si>
  <si>
    <t>Politechnika Lubelska</t>
  </si>
  <si>
    <t>Instytut Fizyki Jądrowej im. Henryka Niewodniczańskiego Polskiej Akademii Nauk</t>
  </si>
  <si>
    <t>Szkoła Główna Gospodarstwa Wiejskiego w Warszawie</t>
  </si>
  <si>
    <t>Instytut Filozofii i Socjologii Polskiej Akademii Nauk</t>
  </si>
  <si>
    <t>Instytut Psychologii Polskiej Akademii Nauk</t>
  </si>
  <si>
    <t>Politechnika Poznańska</t>
  </si>
  <si>
    <t>Uniwersytet Medyczny im. Karola Marcinkowskiego w Poznaniu</t>
  </si>
  <si>
    <t>Instytut Nauk Prawnych Polskiej Akademii Nauk</t>
  </si>
  <si>
    <t>Instytut Botaniki im. Władysława Szafera Polskiej Akademii Nauk</t>
  </si>
  <si>
    <t>Akademia Leona Koźmińskiego w Warszawie</t>
  </si>
  <si>
    <t>Instytut Chemii Organicznej Polskiej Akademii Nauk</t>
  </si>
  <si>
    <t>Instytut Genetyki Roślin Polskiej Akademii Nauk</t>
  </si>
  <si>
    <t>Instytut Biocybernetyki i Inżynierii Biomedycznej im. Macieja Nałęcza Polskiej Akademii Nauk</t>
  </si>
  <si>
    <t>Instytut Podstawowych Problemów Techniki Polskiej Akademii Nauk</t>
  </si>
  <si>
    <t>Akademia Górniczo-Hutnicza im. Stanisława Staszica w Krakowie</t>
  </si>
  <si>
    <t>Instytut Katalizy i Fizykochemii Powierzchni im. Jerzego Habera Polskiej Akademii Nauk</t>
  </si>
  <si>
    <t>Akademia Wychowania Fizycznego im. Eugeniusza Piaseckiego w Poznaniu</t>
  </si>
  <si>
    <t>Uniwersytet Medyczny w Białymstoku</t>
  </si>
  <si>
    <t>Pomorski Uniwersytet Medyczny w Szczecinie</t>
  </si>
  <si>
    <t>Dolnośląska Szkoła Wyższa z siedzibą we Wrocławiu</t>
  </si>
  <si>
    <t>Uniwersytet Ekonomiczny w Katowicach</t>
  </si>
  <si>
    <t>SWPS Uniwersytet Humanistycznospołeczny z siedzibą w Warszawie</t>
  </si>
  <si>
    <t>Uniwersytet Łódzki</t>
  </si>
  <si>
    <t>Śląski Uniwersytet Medyczny w Katowicach</t>
  </si>
  <si>
    <t>Uniwersytet Kardynała Stefana Wyszyńskiego w Warszawie</t>
  </si>
  <si>
    <t>Katolicki Uniwersytet Lubelski Jana Pawła II w Lublinie</t>
  </si>
  <si>
    <t>Uniwersytet Przyrodniczy we Wrocławiu</t>
  </si>
  <si>
    <t>Krakowska Akademia im. Andrzeja Frycza Modrzewskiego w Krakowie</t>
  </si>
  <si>
    <t>Uniwersytet Ekonomiczny we Wrocławiu</t>
  </si>
  <si>
    <t>Instytut Agrofizyki im. Bohdana Dobrzańskiego Polskiej Akademii Nauk</t>
  </si>
  <si>
    <t>Uniwersytet Pedagogiczny im. Komisji Edukacji Narodowej w Krakowie</t>
  </si>
  <si>
    <t>Uniwersytet w Białymstoku</t>
  </si>
  <si>
    <t>Uniwersytet Szczeciński</t>
  </si>
  <si>
    <t>Instytut Rozrodu Zwierząt i Badań Żywności Polskiej Akademii Nauk</t>
  </si>
  <si>
    <t>Politechnika Łódzka</t>
  </si>
  <si>
    <t>Politechnika Warszawska</t>
  </si>
  <si>
    <t>Instytut Immunologii i Terapii Doświadczalnej im. Ludwika Hirszfelda Polskiej Akademii Nauk</t>
  </si>
  <si>
    <t>Akademia Pomorska w Słupsku</t>
  </si>
  <si>
    <t>Uniwersytet Jana Kochanowskiego w Kielcach</t>
  </si>
  <si>
    <t>Centrum Badań Kosmicznych Polskiej Akademii Nauk</t>
  </si>
  <si>
    <t>Instytut Oceanologii Polskiej Akademii Nauk</t>
  </si>
  <si>
    <t>Uniwersytet Gdański</t>
  </si>
  <si>
    <t>Uniwersytet Rolniczy im. Hugona Kołłątaja w Krakowie</t>
  </si>
  <si>
    <t>Instytut Niskich Temperatur i Badań Strukturalnych im. Włodzimierza Trzebiatowskiego Polskiej Akademii Nauk</t>
  </si>
  <si>
    <t>Politechnika Rzeszowska im. Ignacego Łukasiewicza</t>
  </si>
  <si>
    <t>Instytut Farmakologii im. Jerzego Maja Polskiej Akademii Nauk</t>
  </si>
  <si>
    <t>Uniwersytet Humanistyczno-Przyrodniczy im. Jana Długosza w Częstochowie</t>
  </si>
  <si>
    <t>Uniwersytet Papieski Jana Pawła II w Krakowie</t>
  </si>
  <si>
    <t>Instytut Chemii Bioorganicznej Polskiej Akademii Nauk</t>
  </si>
  <si>
    <t>Politechnika Wrocławska</t>
  </si>
  <si>
    <t>Uniwersytet Śląski w Katowicach</t>
  </si>
  <si>
    <t>Politechnika Częstochowska</t>
  </si>
  <si>
    <t>Uniwersytet Kazimierza Wielkiego w Bydgoszczy</t>
  </si>
  <si>
    <t>Uniwersytet Rzeszowski</t>
  </si>
  <si>
    <t>Uniwersytet Przyrodniczy w Poznaniu</t>
  </si>
  <si>
    <t>Chrześcijańska Akademia Teologiczna w Warszawie</t>
  </si>
  <si>
    <t>Akademia Sztuki Wojennej</t>
  </si>
  <si>
    <t>Instytut Matematyczny Polskiej Akademii Nauk</t>
  </si>
  <si>
    <t>Akademia Wychowania Fizycznego im. Jerzego Kukuczki w Katowicach</t>
  </si>
  <si>
    <t>Akademia Sztuk Pięknych w Katowicach</t>
  </si>
  <si>
    <t>Politechnika Koszalińska</t>
  </si>
  <si>
    <t>Uniwersytet Technologiczno-Humanistyczny im. Kazimierza Pułaskiego w Radomiu</t>
  </si>
  <si>
    <t>Instytut Badań Literackich Polskiej Akademii Nauk</t>
  </si>
  <si>
    <t>Akademia WSB</t>
  </si>
  <si>
    <t>Akademia Wychowania Fizycznego im. Bronisława Czecha w Krakowie</t>
  </si>
  <si>
    <t>Uniwersytet Jagielloński w Krakowie</t>
  </si>
  <si>
    <t>Instytut Historii im. Tadeusza Manteuffla Polskiej Akademii Nauk</t>
  </si>
  <si>
    <t>Uniwersytet Muzyczny Fryderyka Chopina w Warszawie</t>
  </si>
  <si>
    <t>Państwowa Wyższa Szkoła Filmowa, Telewizyjna i Teatralna im. Leona Schillera w Łodzi</t>
  </si>
  <si>
    <t>Uniwersytet Przyrodniczy w Lublinie</t>
  </si>
  <si>
    <t>Akademia Sztuk Pięknych w Warszawie</t>
  </si>
  <si>
    <t>Uniwersytet Marii Curie-Skłodowskiej w Lublinie</t>
  </si>
  <si>
    <t>Politechnika Białostocka</t>
  </si>
  <si>
    <t>Uniwersytet Medyczny im. Piastów Śląskich we Wrocławiu</t>
  </si>
  <si>
    <t>Politechnika Krakowska im. Tadeusza Kościuszki</t>
  </si>
  <si>
    <t>Politechnika Opolska</t>
  </si>
  <si>
    <t>Centrum Medyczne Kształcenia Podyplomowego w Warszawie</t>
  </si>
  <si>
    <t>Zachodniopomorski Uniwersytet Technologiczny w Szczecinie</t>
  </si>
  <si>
    <t>Centrum Badań Molekularnych i Makromolekularnych Polskiej Akademii Nauk</t>
  </si>
  <si>
    <t>Akademia Muzyczna im. Karola Szymanowskiego w Katowicach</t>
  </si>
  <si>
    <t>Uczelnia Łazarskiego w Warszawie</t>
  </si>
  <si>
    <t>Instytut Chemii Fizycznej Polskiej Akademii Nauk</t>
  </si>
  <si>
    <t>Nazwa jednostki</t>
  </si>
  <si>
    <t>Liczba uczestników szkół doktorskich</t>
  </si>
  <si>
    <t>Waga głosów</t>
  </si>
  <si>
    <t>Akademia Ignatianum w Krakowie</t>
  </si>
  <si>
    <t>Akademia Katolicka w Warszawie</t>
  </si>
  <si>
    <t>Akademia Marynarki Wojennej im. Bohaterów Westerplatte</t>
  </si>
  <si>
    <t>Akademia Morska w Szczecinie</t>
  </si>
  <si>
    <t>Akademia Muzyczna im. Feliksa Nowowiejskiego w Bydgoszczy</t>
  </si>
  <si>
    <t>Akademia Muzyczna im. Ignacego Jana Paderewskiego w Poznaniu</t>
  </si>
  <si>
    <t>Akademia Muzyczna im. Karola Lipińskiego we Wrocławiu</t>
  </si>
  <si>
    <t>Akademia Muzyczna im. Stanisława Moniuszki w Gdańsku</t>
  </si>
  <si>
    <t>Akademia Pedagogiki Specjalnej im. Marii Grzegorzewskiej w Warszawie</t>
  </si>
  <si>
    <t>Akademia Sztuk Pięknych im. Eugeniusza Gepperta we Wrocławiu</t>
  </si>
  <si>
    <t>Akademia Sztuk Pięknych im. Jana Matejki w Krakowie</t>
  </si>
  <si>
    <t>Akademia Sztuk Pięknych im. Władysława Strzemińskiego w Łodzi</t>
  </si>
  <si>
    <t>Akademia Sztuk Pięknych w Gdańsku</t>
  </si>
  <si>
    <t>Akademia Techniczno-Humanistyczna w Bielsku-Białej</t>
  </si>
  <si>
    <t>Akademia Wychowania Fizycznego i Sportu im. Jędrzeja Śniadeckiego w Gdańsku</t>
  </si>
  <si>
    <t>Akademia Wychowania Fizycznego Józefa Piłsudskiego w Warszawie</t>
  </si>
  <si>
    <t>Akademia Wychowania Fizycznego we Wrocławiu</t>
  </si>
  <si>
    <t>Centrum Astronomiczne im. Mikołaja Kopernika Polskiej Akademii Nauk</t>
  </si>
  <si>
    <t>Instytut Badań Systemowych Polskiej Akademii Nauk</t>
  </si>
  <si>
    <t>Instytut Fizyki Polskiej Akademii Nauk</t>
  </si>
  <si>
    <t>Instytut Genetyki Człowieka Polskiej Akademii Nauk</t>
  </si>
  <si>
    <t>Instytut Genetyki i Biotechnologii Zwierząt Polskiej Akademii Nauk</t>
  </si>
  <si>
    <t>Instytut Geofizyki Polskiej Akademii Nauk</t>
  </si>
  <si>
    <t>Instytut Historii Nauki imienia Ludwika i Aleksandra Birkenmajerów Polskiej Akademii Nauk</t>
  </si>
  <si>
    <t>Instytut Języka Polskiego Polskiej Akademii Nauk</t>
  </si>
  <si>
    <t>Instytut Maszyn Przepływowych im. Roberta Szewalskiego Polskiej Akademii Nauk</t>
  </si>
  <si>
    <t>Instytut Metalurgii i Inżynierii Materiałowej im. Aleksandra Krupkowskiego Polskiej Akademii Nauk</t>
  </si>
  <si>
    <t>Instytut Nauk Geologicznych Polskiej Akademii Nauk</t>
  </si>
  <si>
    <t>Instytut Paleobiologii im. Romana Kozłowskiego Polskiej Akademii Nauk</t>
  </si>
  <si>
    <t>Instytut Slawistyki Polskiej Akademii Nauk</t>
  </si>
  <si>
    <t>Instytut Sztuki Polskiej Akademii Nauk</t>
  </si>
  <si>
    <t>Muzeum i Instytut Zoologii Polskiej Akademii Nauk</t>
  </si>
  <si>
    <t>Papieski Wydział Teologiczny we Wrocławiu</t>
  </si>
  <si>
    <t>Politechnika Świętokrzyska</t>
  </si>
  <si>
    <t>Polsko-Japońska Akademia Technik Komputerowych</t>
  </si>
  <si>
    <t>Uniwersytet Ekonomiczny w Poznaniu</t>
  </si>
  <si>
    <t>Uniwersytet Medyczny w Lublinie</t>
  </si>
  <si>
    <t>Uniwersytet Morski w Gdyni</t>
  </si>
  <si>
    <t>Uniwersytet Opolski</t>
  </si>
  <si>
    <t>Uniwersytet Warmińsko-Mazurski w Olsztynie</t>
  </si>
  <si>
    <t>Uniwersytet Zielonogórski</t>
  </si>
  <si>
    <t>Suma doktorantów i SD</t>
  </si>
  <si>
    <t>Liczba doktorantów studiów stacjonarnch</t>
  </si>
  <si>
    <t>Liczba doktorantów studiów niestacjonarnych</t>
  </si>
  <si>
    <t>Akademia Finansów i Biznesu Vistula</t>
  </si>
  <si>
    <t>Akademia Muzyczna im. Krzysztofa Pendereckiego w Krakowie</t>
  </si>
  <si>
    <t>Politechnika Bydgoska im. Jana i Jędrzeja Śniadeckich</t>
  </si>
  <si>
    <t>Uniwersytet Artystyczny im. Magdaleny Abakanowicz w Poznaniu</t>
  </si>
  <si>
    <t>Suma</t>
  </si>
  <si>
    <t xml:space="preserve"> </t>
  </si>
  <si>
    <t>Wp</t>
  </si>
  <si>
    <t>P1</t>
  </si>
  <si>
    <t>P2</t>
  </si>
  <si>
    <t>P3</t>
  </si>
  <si>
    <t>P4</t>
  </si>
  <si>
    <t>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</si>
</sst>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63BE7B"/>
        <bgColor rgb="FF63BE7B"/>
      </patternFill>
    </fill>
    <fill>
      <patternFill patternType="solid">
        <fgColor rgb="FF98CE7F"/>
        <bgColor rgb="FF98CE7F"/>
      </patternFill>
    </fill>
    <fill>
      <patternFill patternType="solid">
        <fgColor rgb="FFCCDD82"/>
        <bgColor rgb="FFCCDD82"/>
      </patternFill>
    </fill>
    <fill>
      <patternFill patternType="solid">
        <fgColor rgb="FFFFEB84"/>
        <bgColor rgb="FFFFEB84"/>
      </patternFill>
    </fill>
    <fill>
      <patternFill patternType="solid">
        <fgColor rgb="FFF8696B"/>
        <bgColor rgb="FFF8696B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2" fillId="0" borderId="3" xfId="0" applyFont="1" applyBorder="1" applyAlignment="1">
      <alignment horizontal="center" vertical="top" wrapText="1"/>
    </xf>
    <xf numFmtId="0" fontId="0" fillId="7" borderId="0" xfId="0" applyFont="1" applyFill="1" applyAlignment="1">
      <alignment wrapText="1"/>
    </xf>
    <xf numFmtId="0" fontId="0" fillId="7" borderId="0" xfId="0" applyFont="1" applyFill="1" applyAlignment="1">
      <alignment horizontal="center" wrapText="1"/>
    </xf>
    <xf numFmtId="0" fontId="1" fillId="3" borderId="0" xfId="0" applyFont="1" applyFill="1" applyAlignment="1">
      <alignment horizontal="right" wrapText="1"/>
    </xf>
    <xf numFmtId="0" fontId="1" fillId="4" borderId="0" xfId="0" applyFont="1" applyFill="1" applyAlignment="1">
      <alignment horizontal="right" wrapText="1"/>
    </xf>
    <xf numFmtId="0" fontId="1" fillId="5" borderId="0" xfId="0" applyFont="1" applyFill="1" applyAlignment="1">
      <alignment horizontal="right" wrapText="1"/>
    </xf>
    <xf numFmtId="0" fontId="1" fillId="6" borderId="0" xfId="0" applyFont="1" applyFill="1" applyAlignment="1">
      <alignment horizontal="right" wrapText="1"/>
    </xf>
  </cellXfs>
  <cellStyles count="1">
    <cellStyle name="Normalny" xfId="0" builtinId="0"/>
  </cellStyles>
  <dxfs count="2">
    <dxf>
      <numFmt numFmtId="0" formatCode="General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B1:G146" totalsRowShown="0" headerRowDxfId="1">
  <autoFilter ref="B1:G146"/>
  <tableColumns count="6">
    <tableColumn id="1" name="Nazwa jednostki"/>
    <tableColumn id="7" name="Suma" dataDxfId="0">
      <calculatedColumnFormula>SUM(Tabela1[[#This Row],[Liczba doktorantów studiów stacjonarnch]:[Liczba uczestników szkół doktorskich]])</calculatedColumnFormula>
    </tableColumn>
    <tableColumn id="2" name="Liczba doktorantów studiów stacjonarnch"/>
    <tableColumn id="3" name="Liczba doktorantów studiów niestacjonarnych"/>
    <tableColumn id="4" name="Liczba uczestników szkół doktorskich"/>
    <tableColumn id="8" name=" 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46"/>
  <sheetViews>
    <sheetView tabSelected="1" topLeftCell="A5" zoomScaleNormal="100" workbookViewId="0">
      <selection activeCell="F6" sqref="F6"/>
    </sheetView>
  </sheetViews>
  <sheetFormatPr defaultColWidth="14.44140625" defaultRowHeight="13.2" x14ac:dyDescent="0.25"/>
  <cols>
    <col min="1" max="1" width="9.77734375" style="8" customWidth="1"/>
    <col min="2" max="2" width="68.77734375" style="8" customWidth="1"/>
    <col min="3" max="3" width="12" style="8" customWidth="1"/>
    <col min="4" max="4" width="12.109375" style="8" customWidth="1"/>
    <col min="5" max="5" width="13.88671875" style="8" customWidth="1"/>
    <col min="6" max="6" width="12.77734375" style="8" customWidth="1"/>
    <col min="7" max="7" width="8" customWidth="1"/>
    <col min="8" max="8" width="7.109375" customWidth="1"/>
    <col min="9" max="9" width="7.109375" style="4" customWidth="1"/>
    <col min="10" max="11" width="14.44140625" style="4"/>
  </cols>
  <sheetData>
    <row r="1" spans="1:9" ht="43.2" x14ac:dyDescent="0.3">
      <c r="A1" s="5"/>
      <c r="B1" s="6" t="s">
        <v>100</v>
      </c>
      <c r="C1" s="7" t="s">
        <v>102</v>
      </c>
      <c r="D1" s="7" t="s">
        <v>144</v>
      </c>
    </row>
    <row r="2" spans="1:9" ht="14.4" x14ac:dyDescent="0.3">
      <c r="A2" s="6">
        <v>1</v>
      </c>
      <c r="B2" s="5" t="s">
        <v>10</v>
      </c>
      <c r="C2" s="10">
        <v>5</v>
      </c>
      <c r="D2" s="9">
        <v>2279</v>
      </c>
    </row>
    <row r="3" spans="1:9" ht="14.4" x14ac:dyDescent="0.3">
      <c r="A3" s="11">
        <v>2</v>
      </c>
      <c r="B3" s="5" t="s">
        <v>83</v>
      </c>
      <c r="C3" s="10">
        <v>5</v>
      </c>
      <c r="D3" s="9">
        <v>2132</v>
      </c>
    </row>
    <row r="4" spans="1:9" ht="14.4" x14ac:dyDescent="0.3">
      <c r="A4" s="11">
        <v>3</v>
      </c>
      <c r="B4" s="5" t="s">
        <v>11</v>
      </c>
      <c r="C4" s="10">
        <v>5</v>
      </c>
      <c r="D4" s="9">
        <v>1150</v>
      </c>
      <c r="H4" s="12" t="s">
        <v>153</v>
      </c>
      <c r="I4" s="13">
        <f>ROUNDDOWN(145/20,0)</f>
        <v>7</v>
      </c>
    </row>
    <row r="5" spans="1:9" ht="14.4" x14ac:dyDescent="0.3">
      <c r="A5" s="11">
        <v>4</v>
      </c>
      <c r="B5" s="5" t="s">
        <v>53</v>
      </c>
      <c r="C5" s="10">
        <v>5</v>
      </c>
      <c r="D5" s="9">
        <v>1101</v>
      </c>
      <c r="H5" s="12" t="s">
        <v>154</v>
      </c>
      <c r="I5" s="13">
        <f>2*$I$4</f>
        <v>14</v>
      </c>
    </row>
    <row r="6" spans="1:9" ht="14.4" x14ac:dyDescent="0.3">
      <c r="A6" s="11">
        <v>5</v>
      </c>
      <c r="B6" s="5" t="s">
        <v>32</v>
      </c>
      <c r="C6" s="10">
        <v>5</v>
      </c>
      <c r="D6" s="9">
        <v>1058</v>
      </c>
      <c r="H6" s="12" t="s">
        <v>155</v>
      </c>
      <c r="I6" s="13">
        <f>3*$I$4</f>
        <v>21</v>
      </c>
    </row>
    <row r="7" spans="1:9" ht="14.4" x14ac:dyDescent="0.3">
      <c r="A7" s="11">
        <v>6</v>
      </c>
      <c r="B7" s="5" t="s">
        <v>0</v>
      </c>
      <c r="C7" s="10">
        <v>5</v>
      </c>
      <c r="D7" s="9">
        <v>1011</v>
      </c>
      <c r="H7" s="12" t="s">
        <v>156</v>
      </c>
      <c r="I7" s="13">
        <f>4*$I$4</f>
        <v>28</v>
      </c>
    </row>
    <row r="8" spans="1:9" ht="14.4" x14ac:dyDescent="0.3">
      <c r="A8" s="11">
        <v>7</v>
      </c>
      <c r="B8" s="5" t="s">
        <v>68</v>
      </c>
      <c r="C8" s="10">
        <v>5</v>
      </c>
      <c r="D8" s="9">
        <v>947</v>
      </c>
      <c r="H8" s="12" t="s">
        <v>157</v>
      </c>
      <c r="I8" s="13">
        <f>5*$I$4</f>
        <v>35</v>
      </c>
    </row>
    <row r="9" spans="1:9" ht="14.4" x14ac:dyDescent="0.3">
      <c r="A9" s="11">
        <v>8</v>
      </c>
      <c r="B9" s="5" t="s">
        <v>59</v>
      </c>
      <c r="C9" s="10">
        <v>5</v>
      </c>
      <c r="D9" s="9">
        <v>879</v>
      </c>
      <c r="H9" s="12" t="s">
        <v>158</v>
      </c>
      <c r="I9" s="13">
        <f>145-I5-I6-I7-I8</f>
        <v>47</v>
      </c>
    </row>
    <row r="10" spans="1:9" ht="14.4" x14ac:dyDescent="0.3">
      <c r="A10" s="11">
        <v>9</v>
      </c>
      <c r="B10" s="5" t="s">
        <v>67</v>
      </c>
      <c r="C10" s="10">
        <v>5</v>
      </c>
      <c r="D10" s="9">
        <v>843</v>
      </c>
    </row>
    <row r="11" spans="1:9" ht="14.4" x14ac:dyDescent="0.3">
      <c r="A11" s="11">
        <v>10</v>
      </c>
      <c r="B11" s="5" t="s">
        <v>40</v>
      </c>
      <c r="C11" s="10">
        <v>5</v>
      </c>
      <c r="D11" s="9">
        <v>768</v>
      </c>
    </row>
    <row r="12" spans="1:9" ht="14.4" x14ac:dyDescent="0.3">
      <c r="A12" s="11">
        <v>11</v>
      </c>
      <c r="B12" s="5" t="s">
        <v>7</v>
      </c>
      <c r="C12" s="10">
        <v>5</v>
      </c>
      <c r="D12" s="9">
        <v>761</v>
      </c>
    </row>
    <row r="13" spans="1:9" ht="14.4" x14ac:dyDescent="0.3">
      <c r="A13" s="11">
        <v>12</v>
      </c>
      <c r="B13" s="5" t="s">
        <v>43</v>
      </c>
      <c r="C13" s="10">
        <v>5</v>
      </c>
      <c r="D13" s="9">
        <v>757</v>
      </c>
    </row>
    <row r="14" spans="1:9" ht="14.4" x14ac:dyDescent="0.3">
      <c r="A14" s="11">
        <v>13</v>
      </c>
      <c r="B14" s="5" t="s">
        <v>12</v>
      </c>
      <c r="C14" s="10">
        <v>5</v>
      </c>
      <c r="D14" s="9">
        <v>738</v>
      </c>
    </row>
    <row r="15" spans="1:9" ht="14.4" x14ac:dyDescent="0.3">
      <c r="A15" s="11">
        <v>14</v>
      </c>
      <c r="B15" s="5" t="s">
        <v>52</v>
      </c>
      <c r="C15" s="10">
        <v>5</v>
      </c>
      <c r="D15" s="9">
        <v>579</v>
      </c>
    </row>
    <row r="16" spans="1:9" ht="14.4" x14ac:dyDescent="0.3">
      <c r="A16" s="11">
        <v>15</v>
      </c>
      <c r="B16" s="5" t="s">
        <v>16</v>
      </c>
      <c r="C16" s="14">
        <v>4</v>
      </c>
      <c r="D16" s="9">
        <v>569</v>
      </c>
    </row>
    <row r="17" spans="1:4" ht="14.4" x14ac:dyDescent="0.3">
      <c r="A17" s="11">
        <v>16</v>
      </c>
      <c r="B17" s="5" t="s">
        <v>41</v>
      </c>
      <c r="C17" s="14">
        <v>4</v>
      </c>
      <c r="D17" s="9">
        <v>551</v>
      </c>
    </row>
    <row r="18" spans="1:4" ht="14.4" x14ac:dyDescent="0.3">
      <c r="A18" s="11">
        <v>17</v>
      </c>
      <c r="B18" s="5" t="s">
        <v>2</v>
      </c>
      <c r="C18" s="14">
        <v>4</v>
      </c>
      <c r="D18" s="9">
        <v>492</v>
      </c>
    </row>
    <row r="19" spans="1:4" ht="14.4" x14ac:dyDescent="0.3">
      <c r="A19" s="11">
        <v>18</v>
      </c>
      <c r="B19" s="5" t="s">
        <v>89</v>
      </c>
      <c r="C19" s="14">
        <v>4</v>
      </c>
      <c r="D19" s="9">
        <v>488</v>
      </c>
    </row>
    <row r="20" spans="1:4" ht="14.4" x14ac:dyDescent="0.3">
      <c r="A20" s="11">
        <v>19</v>
      </c>
      <c r="B20" s="5" t="s">
        <v>23</v>
      </c>
      <c r="C20" s="14">
        <v>4</v>
      </c>
      <c r="D20" s="9">
        <v>438</v>
      </c>
    </row>
    <row r="21" spans="1:4" ht="14.4" x14ac:dyDescent="0.3">
      <c r="A21" s="11">
        <v>20</v>
      </c>
      <c r="B21" s="5" t="s">
        <v>8</v>
      </c>
      <c r="C21" s="14">
        <v>4</v>
      </c>
      <c r="D21" s="9">
        <v>420</v>
      </c>
    </row>
    <row r="22" spans="1:4" ht="14.4" x14ac:dyDescent="0.3">
      <c r="A22" s="11">
        <v>21</v>
      </c>
      <c r="B22" s="5" t="s">
        <v>5</v>
      </c>
      <c r="C22" s="14">
        <v>4</v>
      </c>
      <c r="D22" s="9">
        <v>385</v>
      </c>
    </row>
    <row r="23" spans="1:4" ht="14.4" x14ac:dyDescent="0.3">
      <c r="A23" s="11">
        <v>22</v>
      </c>
      <c r="B23" s="5" t="s">
        <v>142</v>
      </c>
      <c r="C23" s="14">
        <v>4</v>
      </c>
      <c r="D23" s="9">
        <v>359</v>
      </c>
    </row>
    <row r="24" spans="1:4" ht="14.4" x14ac:dyDescent="0.3">
      <c r="A24" s="11">
        <v>23</v>
      </c>
      <c r="B24" s="5" t="s">
        <v>65</v>
      </c>
      <c r="C24" s="14">
        <v>4</v>
      </c>
      <c r="D24" s="9">
        <v>358</v>
      </c>
    </row>
    <row r="25" spans="1:4" ht="14.4" x14ac:dyDescent="0.3">
      <c r="A25" s="11">
        <v>24</v>
      </c>
      <c r="B25" s="5" t="s">
        <v>91</v>
      </c>
      <c r="C25" s="14">
        <v>4</v>
      </c>
      <c r="D25" s="9">
        <v>332</v>
      </c>
    </row>
    <row r="26" spans="1:4" ht="14.4" x14ac:dyDescent="0.3">
      <c r="A26" s="11">
        <v>25</v>
      </c>
      <c r="B26" s="5" t="s">
        <v>139</v>
      </c>
      <c r="C26" s="14">
        <v>4</v>
      </c>
      <c r="D26" s="9">
        <v>323</v>
      </c>
    </row>
    <row r="27" spans="1:4" ht="14.4" x14ac:dyDescent="0.3">
      <c r="A27" s="11">
        <v>26</v>
      </c>
      <c r="B27" s="5" t="s">
        <v>50</v>
      </c>
      <c r="C27" s="14">
        <v>4</v>
      </c>
      <c r="D27" s="9">
        <v>322</v>
      </c>
    </row>
    <row r="28" spans="1:4" ht="14.4" x14ac:dyDescent="0.3">
      <c r="A28" s="11">
        <v>27</v>
      </c>
      <c r="B28" s="5" t="s">
        <v>42</v>
      </c>
      <c r="C28" s="14">
        <v>4</v>
      </c>
      <c r="D28" s="9">
        <v>321</v>
      </c>
    </row>
    <row r="29" spans="1:4" ht="14.4" x14ac:dyDescent="0.3">
      <c r="A29" s="11">
        <v>28</v>
      </c>
      <c r="B29" s="5" t="s">
        <v>20</v>
      </c>
      <c r="C29" s="14">
        <v>4</v>
      </c>
      <c r="D29" s="9">
        <v>320</v>
      </c>
    </row>
    <row r="30" spans="1:4" ht="14.4" x14ac:dyDescent="0.3">
      <c r="A30" s="11">
        <v>29</v>
      </c>
      <c r="B30" s="5" t="s">
        <v>1</v>
      </c>
      <c r="C30" s="14">
        <v>4</v>
      </c>
      <c r="D30" s="9">
        <v>311</v>
      </c>
    </row>
    <row r="31" spans="1:4" ht="14.4" x14ac:dyDescent="0.3">
      <c r="A31" s="11">
        <v>30</v>
      </c>
      <c r="B31" s="5" t="s">
        <v>49</v>
      </c>
      <c r="C31" s="14">
        <v>4</v>
      </c>
      <c r="D31" s="9">
        <v>305</v>
      </c>
    </row>
    <row r="32" spans="1:4" ht="14.4" x14ac:dyDescent="0.3">
      <c r="A32" s="11">
        <v>31</v>
      </c>
      <c r="B32" s="5" t="s">
        <v>95</v>
      </c>
      <c r="C32" s="14">
        <v>4</v>
      </c>
      <c r="D32" s="9">
        <v>270</v>
      </c>
    </row>
    <row r="33" spans="1:4" ht="14.4" x14ac:dyDescent="0.3">
      <c r="A33" s="11">
        <v>32</v>
      </c>
      <c r="B33" s="5" t="s">
        <v>35</v>
      </c>
      <c r="C33" s="14">
        <v>4</v>
      </c>
      <c r="D33" s="9">
        <v>269</v>
      </c>
    </row>
    <row r="34" spans="1:4" ht="14.4" x14ac:dyDescent="0.3">
      <c r="A34" s="11">
        <v>33</v>
      </c>
      <c r="B34" s="5" t="s">
        <v>15</v>
      </c>
      <c r="C34" s="14">
        <v>4</v>
      </c>
      <c r="D34" s="9">
        <v>267</v>
      </c>
    </row>
    <row r="35" spans="1:4" ht="14.4" x14ac:dyDescent="0.3">
      <c r="A35" s="11">
        <v>34</v>
      </c>
      <c r="B35" s="5" t="s">
        <v>3</v>
      </c>
      <c r="C35" s="14">
        <v>4</v>
      </c>
      <c r="D35" s="9">
        <v>265</v>
      </c>
    </row>
    <row r="36" spans="1:4" ht="14.4" x14ac:dyDescent="0.3">
      <c r="A36" s="11">
        <v>35</v>
      </c>
      <c r="B36" s="5" t="s">
        <v>92</v>
      </c>
      <c r="C36" s="14">
        <v>4</v>
      </c>
      <c r="D36" s="9">
        <v>262</v>
      </c>
    </row>
    <row r="37" spans="1:4" ht="14.4" x14ac:dyDescent="0.3">
      <c r="A37" s="11">
        <v>36</v>
      </c>
      <c r="B37" s="5" t="s">
        <v>74</v>
      </c>
      <c r="C37" s="15">
        <v>3</v>
      </c>
      <c r="D37" s="9">
        <v>259</v>
      </c>
    </row>
    <row r="38" spans="1:4" ht="14.4" x14ac:dyDescent="0.3">
      <c r="A38" s="11">
        <v>37</v>
      </c>
      <c r="B38" s="5" t="s">
        <v>36</v>
      </c>
      <c r="C38" s="15">
        <v>3</v>
      </c>
      <c r="D38" s="9">
        <v>255</v>
      </c>
    </row>
    <row r="39" spans="1:4" ht="14.4" x14ac:dyDescent="0.3">
      <c r="A39" s="11">
        <v>38</v>
      </c>
      <c r="B39" s="5" t="s">
        <v>141</v>
      </c>
      <c r="C39" s="15">
        <v>3</v>
      </c>
      <c r="D39" s="9">
        <v>249</v>
      </c>
    </row>
    <row r="40" spans="1:4" ht="14.4" x14ac:dyDescent="0.3">
      <c r="A40" s="11">
        <v>39</v>
      </c>
      <c r="B40" s="5" t="s">
        <v>72</v>
      </c>
      <c r="C40" s="15">
        <v>3</v>
      </c>
      <c r="D40" s="9">
        <v>234</v>
      </c>
    </row>
    <row r="41" spans="1:4" ht="14.4" x14ac:dyDescent="0.3">
      <c r="A41" s="11">
        <v>40</v>
      </c>
      <c r="B41" s="5" t="s">
        <v>69</v>
      </c>
      <c r="C41" s="15">
        <v>3</v>
      </c>
      <c r="D41" s="9">
        <v>220</v>
      </c>
    </row>
    <row r="42" spans="1:4" ht="14.4" x14ac:dyDescent="0.3">
      <c r="A42" s="11">
        <v>41</v>
      </c>
      <c r="B42" s="5" t="s">
        <v>39</v>
      </c>
      <c r="C42" s="15">
        <v>3</v>
      </c>
      <c r="D42" s="9">
        <v>219</v>
      </c>
    </row>
    <row r="43" spans="1:4" ht="14.4" x14ac:dyDescent="0.3">
      <c r="A43" s="11">
        <v>42</v>
      </c>
      <c r="B43" s="5" t="s">
        <v>56</v>
      </c>
      <c r="C43" s="15">
        <v>3</v>
      </c>
      <c r="D43" s="9">
        <v>209</v>
      </c>
    </row>
    <row r="44" spans="1:4" ht="14.4" x14ac:dyDescent="0.3">
      <c r="A44" s="11">
        <v>43</v>
      </c>
      <c r="B44" s="5" t="s">
        <v>71</v>
      </c>
      <c r="C44" s="15">
        <v>3</v>
      </c>
      <c r="D44" s="9">
        <v>202</v>
      </c>
    </row>
    <row r="45" spans="1:4" ht="14.4" x14ac:dyDescent="0.3">
      <c r="A45" s="11">
        <v>44</v>
      </c>
      <c r="B45" s="5" t="s">
        <v>46</v>
      </c>
      <c r="C45" s="15">
        <v>3</v>
      </c>
      <c r="D45" s="9">
        <v>199</v>
      </c>
    </row>
    <row r="46" spans="1:4" ht="14.4" x14ac:dyDescent="0.3">
      <c r="A46" s="11">
        <v>45</v>
      </c>
      <c r="B46" s="5" t="s">
        <v>9</v>
      </c>
      <c r="C46" s="15">
        <v>3</v>
      </c>
      <c r="D46" s="9">
        <v>199</v>
      </c>
    </row>
    <row r="47" spans="1:4" ht="14.4" x14ac:dyDescent="0.3">
      <c r="A47" s="11">
        <v>46</v>
      </c>
      <c r="B47" s="5" t="s">
        <v>60</v>
      </c>
      <c r="C47" s="15">
        <v>3</v>
      </c>
      <c r="D47" s="9">
        <v>192</v>
      </c>
    </row>
    <row r="48" spans="1:4" ht="14.4" x14ac:dyDescent="0.3">
      <c r="A48" s="11">
        <v>47</v>
      </c>
      <c r="B48" s="5" t="s">
        <v>24</v>
      </c>
      <c r="C48" s="15">
        <v>3</v>
      </c>
      <c r="D48" s="9">
        <v>180</v>
      </c>
    </row>
    <row r="49" spans="1:4" ht="14.4" x14ac:dyDescent="0.3">
      <c r="A49" s="11">
        <v>48</v>
      </c>
      <c r="B49" s="5" t="s">
        <v>44</v>
      </c>
      <c r="C49" s="15">
        <v>3</v>
      </c>
      <c r="D49" s="9">
        <v>177</v>
      </c>
    </row>
    <row r="50" spans="1:4" ht="14.4" x14ac:dyDescent="0.3">
      <c r="A50" s="11">
        <v>49</v>
      </c>
      <c r="B50" s="5" t="s">
        <v>143</v>
      </c>
      <c r="C50" s="15">
        <v>3</v>
      </c>
      <c r="D50" s="9">
        <v>168</v>
      </c>
    </row>
    <row r="51" spans="1:4" ht="14.4" x14ac:dyDescent="0.3">
      <c r="A51" s="11">
        <v>50</v>
      </c>
      <c r="B51" s="5" t="s">
        <v>25</v>
      </c>
      <c r="C51" s="15">
        <v>3</v>
      </c>
      <c r="D51" s="9">
        <v>163</v>
      </c>
    </row>
    <row r="52" spans="1:4" ht="14.4" x14ac:dyDescent="0.3">
      <c r="A52" s="11">
        <v>51</v>
      </c>
      <c r="B52" s="5" t="s">
        <v>48</v>
      </c>
      <c r="C52" s="15">
        <v>3</v>
      </c>
      <c r="D52" s="9">
        <v>162</v>
      </c>
    </row>
    <row r="53" spans="1:4" ht="14.4" x14ac:dyDescent="0.3">
      <c r="A53" s="11">
        <v>52</v>
      </c>
      <c r="B53" s="5" t="s">
        <v>62</v>
      </c>
      <c r="C53" s="15">
        <v>3</v>
      </c>
      <c r="D53" s="9">
        <v>157</v>
      </c>
    </row>
    <row r="54" spans="1:4" ht="14.4" x14ac:dyDescent="0.3">
      <c r="A54" s="11">
        <v>53</v>
      </c>
      <c r="B54" s="5" t="s">
        <v>90</v>
      </c>
      <c r="C54" s="15">
        <v>3</v>
      </c>
      <c r="D54" s="9">
        <v>156</v>
      </c>
    </row>
    <row r="55" spans="1:4" ht="14.4" x14ac:dyDescent="0.3">
      <c r="A55" s="11">
        <v>54</v>
      </c>
      <c r="B55" s="5" t="s">
        <v>70</v>
      </c>
      <c r="C55" s="15">
        <v>3</v>
      </c>
      <c r="D55" s="9">
        <v>156</v>
      </c>
    </row>
    <row r="56" spans="1:4" ht="14.4" x14ac:dyDescent="0.3">
      <c r="A56" s="11">
        <v>55</v>
      </c>
      <c r="B56" s="5" t="s">
        <v>13</v>
      </c>
      <c r="C56" s="15">
        <v>3</v>
      </c>
      <c r="D56" s="9">
        <v>143</v>
      </c>
    </row>
    <row r="57" spans="1:4" ht="14.4" x14ac:dyDescent="0.3">
      <c r="A57" s="11">
        <v>56</v>
      </c>
      <c r="B57" s="5" t="s">
        <v>37</v>
      </c>
      <c r="C57" s="15">
        <v>3</v>
      </c>
      <c r="D57" s="9">
        <v>129</v>
      </c>
    </row>
    <row r="58" spans="1:4" ht="14.4" x14ac:dyDescent="0.3">
      <c r="A58" s="11">
        <v>57</v>
      </c>
      <c r="B58" s="5" t="s">
        <v>14</v>
      </c>
      <c r="C58" s="15">
        <v>3</v>
      </c>
      <c r="D58" s="9">
        <v>128</v>
      </c>
    </row>
    <row r="59" spans="1:4" ht="14.4" x14ac:dyDescent="0.3">
      <c r="A59" s="11">
        <v>58</v>
      </c>
      <c r="B59" s="5" t="s">
        <v>64</v>
      </c>
      <c r="C59" s="15">
        <v>3</v>
      </c>
      <c r="D59" s="9">
        <v>128</v>
      </c>
    </row>
    <row r="60" spans="1:4" ht="14.4" x14ac:dyDescent="0.3">
      <c r="A60" s="11">
        <v>59</v>
      </c>
      <c r="B60" s="5" t="s">
        <v>38</v>
      </c>
      <c r="C60" s="15">
        <v>3</v>
      </c>
      <c r="D60" s="9">
        <v>115</v>
      </c>
    </row>
    <row r="61" spans="1:4" ht="14.4" x14ac:dyDescent="0.3">
      <c r="A61" s="11">
        <v>60</v>
      </c>
      <c r="B61" s="5" t="s">
        <v>19</v>
      </c>
      <c r="C61" s="15">
        <v>3</v>
      </c>
      <c r="D61" s="9">
        <v>114</v>
      </c>
    </row>
    <row r="62" spans="1:4" ht="14.4" x14ac:dyDescent="0.3">
      <c r="A62" s="11">
        <v>61</v>
      </c>
      <c r="B62" s="5" t="s">
        <v>18</v>
      </c>
      <c r="C62" s="15">
        <v>3</v>
      </c>
      <c r="D62" s="9">
        <v>114</v>
      </c>
    </row>
    <row r="63" spans="1:4" ht="28.8" x14ac:dyDescent="0.3">
      <c r="A63" s="11">
        <v>62</v>
      </c>
      <c r="B63" s="5" t="s">
        <v>86</v>
      </c>
      <c r="C63" s="15">
        <v>3</v>
      </c>
      <c r="D63" s="9">
        <v>112</v>
      </c>
    </row>
    <row r="64" spans="1:4" ht="14.4" x14ac:dyDescent="0.3">
      <c r="A64" s="11">
        <v>63</v>
      </c>
      <c r="B64" s="5" t="s">
        <v>27</v>
      </c>
      <c r="C64" s="15">
        <v>3</v>
      </c>
      <c r="D64" s="9">
        <v>105</v>
      </c>
    </row>
    <row r="65" spans="1:4" ht="14.4" x14ac:dyDescent="0.3">
      <c r="A65" s="11">
        <v>64</v>
      </c>
      <c r="B65" s="5" t="s">
        <v>138</v>
      </c>
      <c r="C65" s="16">
        <v>2</v>
      </c>
      <c r="D65" s="9">
        <v>102</v>
      </c>
    </row>
    <row r="66" spans="1:4" ht="14.4" x14ac:dyDescent="0.3">
      <c r="A66" s="11">
        <v>65</v>
      </c>
      <c r="B66" s="5" t="s">
        <v>66</v>
      </c>
      <c r="C66" s="16">
        <v>2</v>
      </c>
      <c r="D66" s="9">
        <v>100</v>
      </c>
    </row>
    <row r="67" spans="1:4" ht="14.4" x14ac:dyDescent="0.3">
      <c r="A67" s="11">
        <v>66</v>
      </c>
      <c r="B67" s="5" t="s">
        <v>76</v>
      </c>
      <c r="C67" s="16">
        <v>2</v>
      </c>
      <c r="D67" s="9">
        <v>98</v>
      </c>
    </row>
    <row r="68" spans="1:4" ht="14.4" x14ac:dyDescent="0.3">
      <c r="A68" s="11">
        <v>67</v>
      </c>
      <c r="B68" s="5" t="s">
        <v>119</v>
      </c>
      <c r="C68" s="16">
        <v>2</v>
      </c>
      <c r="D68" s="9">
        <v>88</v>
      </c>
    </row>
    <row r="69" spans="1:4" ht="14.4" x14ac:dyDescent="0.3">
      <c r="A69" s="11">
        <v>68</v>
      </c>
      <c r="B69" s="5" t="s">
        <v>87</v>
      </c>
      <c r="C69" s="16">
        <v>2</v>
      </c>
      <c r="D69" s="9">
        <v>88</v>
      </c>
    </row>
    <row r="70" spans="1:4" ht="14.4" x14ac:dyDescent="0.3">
      <c r="A70" s="11">
        <v>69</v>
      </c>
      <c r="B70" s="5" t="s">
        <v>82</v>
      </c>
      <c r="C70" s="16">
        <v>2</v>
      </c>
      <c r="D70" s="9">
        <v>85</v>
      </c>
    </row>
    <row r="71" spans="1:4" ht="14.4" x14ac:dyDescent="0.3">
      <c r="A71" s="11">
        <v>70</v>
      </c>
      <c r="B71" s="5" t="s">
        <v>103</v>
      </c>
      <c r="C71" s="16">
        <v>2</v>
      </c>
      <c r="D71" s="9">
        <v>82</v>
      </c>
    </row>
    <row r="72" spans="1:4" ht="14.4" x14ac:dyDescent="0.3">
      <c r="A72" s="11">
        <v>71</v>
      </c>
      <c r="B72" s="5" t="s">
        <v>111</v>
      </c>
      <c r="C72" s="16">
        <v>2</v>
      </c>
      <c r="D72" s="9">
        <v>81</v>
      </c>
    </row>
    <row r="73" spans="1:4" ht="14.4" x14ac:dyDescent="0.3">
      <c r="A73" s="11">
        <v>72</v>
      </c>
      <c r="B73" s="5" t="s">
        <v>78</v>
      </c>
      <c r="C73" s="16">
        <v>2</v>
      </c>
      <c r="D73" s="9">
        <v>81</v>
      </c>
    </row>
    <row r="74" spans="1:4" ht="14.4" x14ac:dyDescent="0.3">
      <c r="A74" s="11">
        <v>73</v>
      </c>
      <c r="B74" s="5" t="s">
        <v>136</v>
      </c>
      <c r="C74" s="16">
        <v>2</v>
      </c>
      <c r="D74" s="9">
        <v>81</v>
      </c>
    </row>
    <row r="75" spans="1:4" ht="14.4" x14ac:dyDescent="0.3">
      <c r="A75" s="11">
        <v>74</v>
      </c>
      <c r="B75" s="5" t="s">
        <v>93</v>
      </c>
      <c r="C75" s="16">
        <v>2</v>
      </c>
      <c r="D75" s="9">
        <v>79</v>
      </c>
    </row>
    <row r="76" spans="1:4" ht="14.4" x14ac:dyDescent="0.3">
      <c r="A76" s="11">
        <v>75</v>
      </c>
      <c r="B76" s="5" t="s">
        <v>149</v>
      </c>
      <c r="C76" s="16">
        <v>2</v>
      </c>
      <c r="D76" s="9">
        <v>77</v>
      </c>
    </row>
    <row r="77" spans="1:4" ht="28.8" x14ac:dyDescent="0.3">
      <c r="A77" s="11">
        <v>76</v>
      </c>
      <c r="B77" s="5" t="s">
        <v>61</v>
      </c>
      <c r="C77" s="16">
        <v>2</v>
      </c>
      <c r="D77" s="9">
        <v>76</v>
      </c>
    </row>
    <row r="78" spans="1:4" ht="28.8" x14ac:dyDescent="0.3">
      <c r="A78" s="11">
        <v>77</v>
      </c>
      <c r="B78" s="5" t="s">
        <v>79</v>
      </c>
      <c r="C78" s="16">
        <v>2</v>
      </c>
      <c r="D78" s="9">
        <v>75</v>
      </c>
    </row>
    <row r="79" spans="1:4" ht="14.4" x14ac:dyDescent="0.3">
      <c r="A79" s="11">
        <v>78</v>
      </c>
      <c r="B79" s="5" t="s">
        <v>21</v>
      </c>
      <c r="C79" s="16">
        <v>2</v>
      </c>
      <c r="D79" s="9">
        <v>73</v>
      </c>
    </row>
    <row r="80" spans="1:4" ht="14.4" x14ac:dyDescent="0.3">
      <c r="A80" s="11">
        <v>79</v>
      </c>
      <c r="B80" s="5" t="s">
        <v>120</v>
      </c>
      <c r="C80" s="16">
        <v>2</v>
      </c>
      <c r="D80" s="9">
        <v>71</v>
      </c>
    </row>
    <row r="81" spans="1:4" ht="14.4" x14ac:dyDescent="0.3">
      <c r="A81" s="11">
        <v>80</v>
      </c>
      <c r="B81" s="5" t="s">
        <v>31</v>
      </c>
      <c r="C81" s="16">
        <v>2</v>
      </c>
      <c r="D81" s="9">
        <v>69</v>
      </c>
    </row>
    <row r="82" spans="1:4" ht="14.4" x14ac:dyDescent="0.3">
      <c r="A82" s="11">
        <v>81</v>
      </c>
      <c r="B82" s="5" t="s">
        <v>55</v>
      </c>
      <c r="C82" s="16">
        <v>2</v>
      </c>
      <c r="D82" s="9">
        <v>66</v>
      </c>
    </row>
    <row r="83" spans="1:4" ht="14.4" x14ac:dyDescent="0.3">
      <c r="A83" s="11">
        <v>82</v>
      </c>
      <c r="B83" s="5" t="s">
        <v>99</v>
      </c>
      <c r="C83" s="16">
        <v>2</v>
      </c>
      <c r="D83" s="9">
        <v>65</v>
      </c>
    </row>
    <row r="84" spans="1:4" ht="14.4" x14ac:dyDescent="0.3">
      <c r="A84" s="11">
        <v>83</v>
      </c>
      <c r="B84" s="5" t="s">
        <v>122</v>
      </c>
      <c r="C84" s="16">
        <v>2</v>
      </c>
      <c r="D84" s="9">
        <v>65</v>
      </c>
    </row>
    <row r="85" spans="1:4" ht="14.4" x14ac:dyDescent="0.3">
      <c r="A85" s="11">
        <v>84</v>
      </c>
      <c r="B85" s="5" t="s">
        <v>113</v>
      </c>
      <c r="C85" s="16">
        <v>2</v>
      </c>
      <c r="D85" s="9">
        <v>62</v>
      </c>
    </row>
    <row r="86" spans="1:4" ht="14.4" x14ac:dyDescent="0.3">
      <c r="A86" s="11">
        <v>85</v>
      </c>
      <c r="B86" s="5" t="s">
        <v>148</v>
      </c>
      <c r="C86" s="16">
        <v>2</v>
      </c>
      <c r="D86" s="9">
        <v>60</v>
      </c>
    </row>
    <row r="87" spans="1:4" ht="14.4" x14ac:dyDescent="0.3">
      <c r="A87" s="11">
        <v>86</v>
      </c>
      <c r="B87" s="5" t="s">
        <v>81</v>
      </c>
      <c r="C87" s="16">
        <v>2</v>
      </c>
      <c r="D87" s="9">
        <v>56</v>
      </c>
    </row>
    <row r="88" spans="1:4" ht="14.4" x14ac:dyDescent="0.3">
      <c r="A88" s="11">
        <v>87</v>
      </c>
      <c r="B88" s="5" t="s">
        <v>94</v>
      </c>
      <c r="C88" s="16">
        <v>2</v>
      </c>
      <c r="D88" s="9">
        <v>55</v>
      </c>
    </row>
    <row r="89" spans="1:4" ht="14.4" x14ac:dyDescent="0.3">
      <c r="A89" s="11">
        <v>88</v>
      </c>
      <c r="B89" s="5" t="s">
        <v>112</v>
      </c>
      <c r="C89" s="16">
        <v>2</v>
      </c>
      <c r="D89" s="9">
        <v>49</v>
      </c>
    </row>
    <row r="90" spans="1:4" ht="14.4" x14ac:dyDescent="0.3">
      <c r="A90" s="11">
        <v>89</v>
      </c>
      <c r="B90" s="5" t="s">
        <v>115</v>
      </c>
      <c r="C90" s="16">
        <v>2</v>
      </c>
      <c r="D90" s="9">
        <v>48</v>
      </c>
    </row>
    <row r="91" spans="1:4" ht="14.4" x14ac:dyDescent="0.3">
      <c r="A91" s="11">
        <v>90</v>
      </c>
      <c r="B91" s="5" t="s">
        <v>105</v>
      </c>
      <c r="C91" s="16">
        <v>2</v>
      </c>
      <c r="D91" s="9">
        <v>47</v>
      </c>
    </row>
    <row r="92" spans="1:4" ht="14.4" x14ac:dyDescent="0.3">
      <c r="A92" s="11">
        <v>91</v>
      </c>
      <c r="B92" s="5" t="s">
        <v>117</v>
      </c>
      <c r="C92" s="16">
        <v>2</v>
      </c>
      <c r="D92" s="9">
        <v>46</v>
      </c>
    </row>
    <row r="93" spans="1:4" ht="14.4" x14ac:dyDescent="0.3">
      <c r="A93" s="11">
        <v>92</v>
      </c>
      <c r="B93" s="5" t="s">
        <v>85</v>
      </c>
      <c r="C93" s="16">
        <v>2</v>
      </c>
      <c r="D93" s="9">
        <v>45</v>
      </c>
    </row>
    <row r="94" spans="1:4" ht="14.4" x14ac:dyDescent="0.3">
      <c r="A94" s="11">
        <v>93</v>
      </c>
      <c r="B94" s="5" t="s">
        <v>26</v>
      </c>
      <c r="C94" s="16">
        <v>2</v>
      </c>
      <c r="D94" s="9">
        <v>43</v>
      </c>
    </row>
    <row r="95" spans="1:4" ht="14.4" x14ac:dyDescent="0.3">
      <c r="A95" s="11">
        <v>94</v>
      </c>
      <c r="B95" s="5" t="s">
        <v>137</v>
      </c>
      <c r="C95" s="16">
        <v>2</v>
      </c>
      <c r="D95" s="9">
        <v>43</v>
      </c>
    </row>
    <row r="96" spans="1:4" ht="14.4" x14ac:dyDescent="0.3">
      <c r="A96" s="11">
        <v>95</v>
      </c>
      <c r="B96" s="5" t="s">
        <v>128</v>
      </c>
      <c r="C96" s="16">
        <v>2</v>
      </c>
      <c r="D96" s="9">
        <v>40</v>
      </c>
    </row>
    <row r="97" spans="1:4" ht="14.4" x14ac:dyDescent="0.3">
      <c r="A97" s="11">
        <v>96</v>
      </c>
      <c r="B97" s="5" t="s">
        <v>45</v>
      </c>
      <c r="C97" s="16">
        <v>2</v>
      </c>
      <c r="D97" s="9">
        <v>38</v>
      </c>
    </row>
    <row r="98" spans="1:4" ht="14.4" x14ac:dyDescent="0.3">
      <c r="A98" s="11">
        <v>97</v>
      </c>
      <c r="B98" s="5" t="s">
        <v>73</v>
      </c>
      <c r="C98" s="16">
        <v>2</v>
      </c>
      <c r="D98" s="9">
        <v>37</v>
      </c>
    </row>
    <row r="99" spans="1:4" ht="14.4" x14ac:dyDescent="0.3">
      <c r="A99" s="11">
        <v>98</v>
      </c>
      <c r="B99" s="5" t="s">
        <v>28</v>
      </c>
      <c r="C99" s="16">
        <v>2</v>
      </c>
      <c r="D99" s="9">
        <v>37</v>
      </c>
    </row>
    <row r="100" spans="1:4" ht="14.4" x14ac:dyDescent="0.3">
      <c r="A100" s="11">
        <v>99</v>
      </c>
      <c r="B100" s="5" t="s">
        <v>110</v>
      </c>
      <c r="C100" s="17">
        <v>1</v>
      </c>
      <c r="D100" s="9">
        <v>35</v>
      </c>
    </row>
    <row r="101" spans="1:4" ht="28.8" x14ac:dyDescent="0.3">
      <c r="A101" s="11">
        <v>100</v>
      </c>
      <c r="B101" s="5" t="s">
        <v>54</v>
      </c>
      <c r="C101" s="17">
        <v>1</v>
      </c>
      <c r="D101" s="9">
        <v>35</v>
      </c>
    </row>
    <row r="102" spans="1:4" ht="14.4" x14ac:dyDescent="0.3">
      <c r="A102" s="11">
        <v>101</v>
      </c>
      <c r="B102" s="5" t="s">
        <v>80</v>
      </c>
      <c r="C102" s="17">
        <v>1</v>
      </c>
      <c r="D102" s="9">
        <v>32</v>
      </c>
    </row>
    <row r="103" spans="1:4" ht="14.4" x14ac:dyDescent="0.3">
      <c r="A103" s="11">
        <v>102</v>
      </c>
      <c r="B103" s="5" t="s">
        <v>84</v>
      </c>
      <c r="C103" s="17">
        <v>1</v>
      </c>
      <c r="D103" s="9">
        <v>31</v>
      </c>
    </row>
    <row r="104" spans="1:4" ht="14.4" x14ac:dyDescent="0.3">
      <c r="A104" s="11">
        <v>103</v>
      </c>
      <c r="B104" s="5" t="s">
        <v>34</v>
      </c>
      <c r="C104" s="17">
        <v>1</v>
      </c>
      <c r="D104" s="9">
        <v>29</v>
      </c>
    </row>
    <row r="105" spans="1:4" ht="28.8" x14ac:dyDescent="0.3">
      <c r="A105" s="11">
        <v>104</v>
      </c>
      <c r="B105" s="5" t="s">
        <v>33</v>
      </c>
      <c r="C105" s="17">
        <v>1</v>
      </c>
      <c r="D105" s="9">
        <v>28</v>
      </c>
    </row>
    <row r="106" spans="1:4" ht="14.4" x14ac:dyDescent="0.3">
      <c r="A106" s="11">
        <v>105</v>
      </c>
      <c r="B106" s="5" t="s">
        <v>135</v>
      </c>
      <c r="C106" s="17">
        <v>1</v>
      </c>
      <c r="D106" s="9">
        <v>28</v>
      </c>
    </row>
    <row r="107" spans="1:4" ht="28.8" x14ac:dyDescent="0.3">
      <c r="A107" s="11">
        <v>106</v>
      </c>
      <c r="B107" s="5" t="s">
        <v>17</v>
      </c>
      <c r="C107" s="17">
        <v>1</v>
      </c>
      <c r="D107" s="9">
        <v>27</v>
      </c>
    </row>
    <row r="108" spans="1:4" ht="14.4" x14ac:dyDescent="0.3">
      <c r="A108" s="11">
        <v>107</v>
      </c>
      <c r="B108" s="5" t="s">
        <v>22</v>
      </c>
      <c r="C108" s="17">
        <v>1</v>
      </c>
      <c r="D108" s="9">
        <v>27</v>
      </c>
    </row>
    <row r="109" spans="1:4" ht="14.4" x14ac:dyDescent="0.3">
      <c r="A109" s="11">
        <v>108</v>
      </c>
      <c r="B109" s="5" t="s">
        <v>106</v>
      </c>
      <c r="C109" s="17">
        <v>1</v>
      </c>
      <c r="D109" s="9">
        <v>25</v>
      </c>
    </row>
    <row r="110" spans="1:4" ht="14.4" x14ac:dyDescent="0.3">
      <c r="A110" s="11">
        <v>109</v>
      </c>
      <c r="B110" s="5" t="s">
        <v>114</v>
      </c>
      <c r="C110" s="17">
        <v>1</v>
      </c>
      <c r="D110" s="9">
        <v>25</v>
      </c>
    </row>
    <row r="111" spans="1:4" ht="14.4" x14ac:dyDescent="0.3">
      <c r="A111" s="11">
        <v>110</v>
      </c>
      <c r="B111" s="5" t="s">
        <v>116</v>
      </c>
      <c r="C111" s="17">
        <v>1</v>
      </c>
      <c r="D111" s="9">
        <v>23</v>
      </c>
    </row>
    <row r="112" spans="1:4" ht="14.4" x14ac:dyDescent="0.3">
      <c r="A112" s="11">
        <v>111</v>
      </c>
      <c r="B112" s="5" t="s">
        <v>51</v>
      </c>
      <c r="C112" s="17">
        <v>1</v>
      </c>
      <c r="D112" s="9">
        <v>23</v>
      </c>
    </row>
    <row r="113" spans="1:4" ht="14.4" x14ac:dyDescent="0.3">
      <c r="A113" s="11">
        <v>112</v>
      </c>
      <c r="B113" s="5" t="s">
        <v>88</v>
      </c>
      <c r="C113" s="17">
        <v>1</v>
      </c>
      <c r="D113" s="9">
        <v>22</v>
      </c>
    </row>
    <row r="114" spans="1:4" ht="14.4" x14ac:dyDescent="0.3">
      <c r="A114" s="11">
        <v>113</v>
      </c>
      <c r="B114" s="5" t="s">
        <v>104</v>
      </c>
      <c r="C114" s="17">
        <v>1</v>
      </c>
      <c r="D114" s="9">
        <v>21</v>
      </c>
    </row>
    <row r="115" spans="1:4" ht="14.4" x14ac:dyDescent="0.3">
      <c r="A115" s="11">
        <v>114</v>
      </c>
      <c r="B115" s="5" t="s">
        <v>140</v>
      </c>
      <c r="C115" s="17">
        <v>1</v>
      </c>
      <c r="D115" s="9">
        <v>21</v>
      </c>
    </row>
    <row r="116" spans="1:4" ht="14.4" x14ac:dyDescent="0.3">
      <c r="A116" s="11">
        <v>115</v>
      </c>
      <c r="B116" s="5" t="s">
        <v>63</v>
      </c>
      <c r="C116" s="17">
        <v>1</v>
      </c>
      <c r="D116" s="9">
        <v>20</v>
      </c>
    </row>
    <row r="117" spans="1:4" ht="14.4" x14ac:dyDescent="0.3">
      <c r="A117" s="11">
        <v>116</v>
      </c>
      <c r="B117" s="5" t="s">
        <v>107</v>
      </c>
      <c r="C117" s="17">
        <v>1</v>
      </c>
      <c r="D117" s="9">
        <v>19</v>
      </c>
    </row>
    <row r="118" spans="1:4" ht="14.4" x14ac:dyDescent="0.3">
      <c r="A118" s="11">
        <v>117</v>
      </c>
      <c r="B118" s="5" t="s">
        <v>118</v>
      </c>
      <c r="C118" s="17">
        <v>1</v>
      </c>
      <c r="D118" s="9">
        <v>17</v>
      </c>
    </row>
    <row r="119" spans="1:4" ht="14.4" x14ac:dyDescent="0.3">
      <c r="A119" s="11">
        <v>118</v>
      </c>
      <c r="B119" s="5" t="s">
        <v>96</v>
      </c>
      <c r="C119" s="17">
        <v>1</v>
      </c>
      <c r="D119" s="9">
        <v>17</v>
      </c>
    </row>
    <row r="120" spans="1:4" ht="14.4" x14ac:dyDescent="0.3">
      <c r="A120" s="11">
        <v>119</v>
      </c>
      <c r="B120" s="5" t="s">
        <v>57</v>
      </c>
      <c r="C120" s="17">
        <v>1</v>
      </c>
      <c r="D120" s="9">
        <v>16</v>
      </c>
    </row>
    <row r="121" spans="1:4" ht="14.4" x14ac:dyDescent="0.3">
      <c r="A121" s="11">
        <v>120</v>
      </c>
      <c r="B121" s="5" t="s">
        <v>134</v>
      </c>
      <c r="C121" s="17">
        <v>1</v>
      </c>
      <c r="D121" s="9">
        <v>16</v>
      </c>
    </row>
    <row r="122" spans="1:4" ht="14.4" x14ac:dyDescent="0.3">
      <c r="A122" s="11">
        <v>121</v>
      </c>
      <c r="B122" s="5" t="s">
        <v>108</v>
      </c>
      <c r="C122" s="17">
        <v>1</v>
      </c>
      <c r="D122" s="9">
        <v>15</v>
      </c>
    </row>
    <row r="123" spans="1:4" ht="14.4" x14ac:dyDescent="0.3">
      <c r="A123" s="11">
        <v>122</v>
      </c>
      <c r="B123" s="5" t="s">
        <v>77</v>
      </c>
      <c r="C123" s="17">
        <v>1</v>
      </c>
      <c r="D123" s="9">
        <v>15</v>
      </c>
    </row>
    <row r="124" spans="1:4" ht="14.4" x14ac:dyDescent="0.3">
      <c r="A124" s="11">
        <v>123</v>
      </c>
      <c r="B124" s="5" t="s">
        <v>47</v>
      </c>
      <c r="C124" s="17">
        <v>1</v>
      </c>
      <c r="D124" s="9">
        <v>15</v>
      </c>
    </row>
    <row r="125" spans="1:4" ht="14.4" x14ac:dyDescent="0.3">
      <c r="A125" s="11">
        <v>124</v>
      </c>
      <c r="B125" s="5" t="s">
        <v>125</v>
      </c>
      <c r="C125" s="17">
        <v>1</v>
      </c>
      <c r="D125" s="9">
        <v>15</v>
      </c>
    </row>
    <row r="126" spans="1:4" ht="14.4" x14ac:dyDescent="0.3">
      <c r="A126" s="11">
        <v>125</v>
      </c>
      <c r="B126" s="5" t="s">
        <v>133</v>
      </c>
      <c r="C126" s="17">
        <v>1</v>
      </c>
      <c r="D126" s="9">
        <v>15</v>
      </c>
    </row>
    <row r="127" spans="1:4" ht="28.8" x14ac:dyDescent="0.3">
      <c r="A127" s="11">
        <v>126</v>
      </c>
      <c r="B127" s="5" t="s">
        <v>30</v>
      </c>
      <c r="C127" s="17">
        <v>1</v>
      </c>
      <c r="D127" s="9">
        <v>14</v>
      </c>
    </row>
    <row r="128" spans="1:4" ht="14.4" x14ac:dyDescent="0.3">
      <c r="A128" s="11">
        <v>127</v>
      </c>
      <c r="B128" s="5" t="s">
        <v>132</v>
      </c>
      <c r="C128" s="17">
        <v>1</v>
      </c>
      <c r="D128" s="9">
        <v>14</v>
      </c>
    </row>
    <row r="129" spans="1:4" ht="14.4" x14ac:dyDescent="0.3">
      <c r="A129" s="11">
        <v>128</v>
      </c>
      <c r="B129" s="5" t="s">
        <v>124</v>
      </c>
      <c r="C129" s="17">
        <v>1</v>
      </c>
      <c r="D129" s="9">
        <v>13</v>
      </c>
    </row>
    <row r="130" spans="1:4" ht="14.4" x14ac:dyDescent="0.3">
      <c r="A130" s="11">
        <v>129</v>
      </c>
      <c r="B130" s="5" t="s">
        <v>29</v>
      </c>
      <c r="C130" s="17">
        <v>1</v>
      </c>
      <c r="D130" s="9">
        <v>13</v>
      </c>
    </row>
    <row r="131" spans="1:4" ht="28.8" x14ac:dyDescent="0.3">
      <c r="A131" s="11">
        <v>130</v>
      </c>
      <c r="B131" s="5" t="s">
        <v>126</v>
      </c>
      <c r="C131" s="17">
        <v>1</v>
      </c>
      <c r="D131" s="9">
        <v>13</v>
      </c>
    </row>
    <row r="132" spans="1:4" ht="28.8" x14ac:dyDescent="0.3">
      <c r="A132" s="11">
        <v>131</v>
      </c>
      <c r="B132" s="5" t="s">
        <v>129</v>
      </c>
      <c r="C132" s="17">
        <v>1</v>
      </c>
      <c r="D132" s="9">
        <v>13</v>
      </c>
    </row>
    <row r="133" spans="1:4" ht="14.4" x14ac:dyDescent="0.3">
      <c r="A133" s="11">
        <v>132</v>
      </c>
      <c r="B133" s="5" t="s">
        <v>58</v>
      </c>
      <c r="C133" s="17">
        <v>1</v>
      </c>
      <c r="D133" s="9">
        <v>13</v>
      </c>
    </row>
    <row r="134" spans="1:4" ht="14.4" x14ac:dyDescent="0.3">
      <c r="A134" s="11">
        <v>133</v>
      </c>
      <c r="B134" s="5" t="s">
        <v>98</v>
      </c>
      <c r="C134" s="17">
        <v>1</v>
      </c>
      <c r="D134" s="9">
        <v>13</v>
      </c>
    </row>
    <row r="135" spans="1:4" ht="14.4" x14ac:dyDescent="0.3">
      <c r="A135" s="11">
        <v>134</v>
      </c>
      <c r="B135" s="5" t="s">
        <v>150</v>
      </c>
      <c r="C135" s="17">
        <v>1</v>
      </c>
      <c r="D135" s="9">
        <v>13</v>
      </c>
    </row>
    <row r="136" spans="1:4" ht="14.4" x14ac:dyDescent="0.3">
      <c r="A136" s="11">
        <v>135</v>
      </c>
      <c r="B136" s="5" t="s">
        <v>97</v>
      </c>
      <c r="C136" s="17">
        <v>1</v>
      </c>
      <c r="D136" s="9">
        <v>12</v>
      </c>
    </row>
    <row r="137" spans="1:4" ht="14.4" x14ac:dyDescent="0.3">
      <c r="A137" s="11">
        <v>136</v>
      </c>
      <c r="B137" s="5" t="s">
        <v>109</v>
      </c>
      <c r="C137" s="17">
        <v>1</v>
      </c>
      <c r="D137" s="9">
        <v>11</v>
      </c>
    </row>
    <row r="138" spans="1:4" ht="14.4" x14ac:dyDescent="0.3">
      <c r="A138" s="11">
        <v>137</v>
      </c>
      <c r="B138" s="5" t="s">
        <v>75</v>
      </c>
      <c r="C138" s="17">
        <v>1</v>
      </c>
      <c r="D138" s="9">
        <v>10</v>
      </c>
    </row>
    <row r="139" spans="1:4" ht="14.4" x14ac:dyDescent="0.3">
      <c r="A139" s="11">
        <v>138</v>
      </c>
      <c r="B139" s="5" t="s">
        <v>121</v>
      </c>
      <c r="C139" s="17">
        <v>1</v>
      </c>
      <c r="D139" s="9">
        <v>9</v>
      </c>
    </row>
    <row r="140" spans="1:4" ht="14.4" x14ac:dyDescent="0.3">
      <c r="A140" s="11">
        <v>139</v>
      </c>
      <c r="B140" s="5" t="s">
        <v>6</v>
      </c>
      <c r="C140" s="17">
        <v>1</v>
      </c>
      <c r="D140" s="9">
        <v>9</v>
      </c>
    </row>
    <row r="141" spans="1:4" ht="14.4" x14ac:dyDescent="0.3">
      <c r="A141" s="11">
        <v>140</v>
      </c>
      <c r="B141" s="5" t="s">
        <v>127</v>
      </c>
      <c r="C141" s="17">
        <v>1</v>
      </c>
      <c r="D141" s="9">
        <v>9</v>
      </c>
    </row>
    <row r="142" spans="1:4" ht="14.4" x14ac:dyDescent="0.3">
      <c r="A142" s="11">
        <v>141</v>
      </c>
      <c r="B142" s="5" t="s">
        <v>131</v>
      </c>
      <c r="C142" s="17">
        <v>1</v>
      </c>
      <c r="D142" s="9">
        <v>7</v>
      </c>
    </row>
    <row r="143" spans="1:4" ht="14.4" x14ac:dyDescent="0.3">
      <c r="A143" s="11">
        <v>142</v>
      </c>
      <c r="B143" s="5" t="s">
        <v>147</v>
      </c>
      <c r="C143" s="17">
        <v>1</v>
      </c>
      <c r="D143" s="9">
        <v>6</v>
      </c>
    </row>
    <row r="144" spans="1:4" ht="14.4" x14ac:dyDescent="0.3">
      <c r="A144" s="11">
        <v>143</v>
      </c>
      <c r="B144" s="5" t="s">
        <v>130</v>
      </c>
      <c r="C144" s="17">
        <v>1</v>
      </c>
      <c r="D144" s="9">
        <v>6</v>
      </c>
    </row>
    <row r="145" spans="1:4" ht="14.4" x14ac:dyDescent="0.3">
      <c r="A145" s="11">
        <v>144</v>
      </c>
      <c r="B145" s="5" t="s">
        <v>4</v>
      </c>
      <c r="C145" s="17">
        <v>1</v>
      </c>
      <c r="D145" s="9">
        <v>5</v>
      </c>
    </row>
    <row r="146" spans="1:4" ht="14.4" x14ac:dyDescent="0.3">
      <c r="A146" s="11">
        <v>145</v>
      </c>
      <c r="B146" s="5" t="s">
        <v>123</v>
      </c>
      <c r="C146" s="17">
        <v>1</v>
      </c>
      <c r="D146" s="9">
        <v>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workbookViewId="0">
      <selection activeCell="B8" sqref="B8"/>
    </sheetView>
  </sheetViews>
  <sheetFormatPr defaultRowHeight="13.2" x14ac:dyDescent="0.25"/>
  <cols>
    <col min="2" max="2" width="97.44140625" style="2" customWidth="1"/>
    <col min="3" max="3" width="12.44140625" style="2" customWidth="1"/>
    <col min="4" max="6" width="35.33203125" style="2" customWidth="1"/>
  </cols>
  <sheetData>
    <row r="1" spans="1:7" ht="26.4" x14ac:dyDescent="0.25">
      <c r="B1" s="1" t="s">
        <v>100</v>
      </c>
      <c r="C1" s="1" t="s">
        <v>151</v>
      </c>
      <c r="D1" s="1" t="s">
        <v>145</v>
      </c>
      <c r="E1" s="1" t="s">
        <v>146</v>
      </c>
      <c r="F1" s="1" t="s">
        <v>101</v>
      </c>
      <c r="G1" s="3" t="s">
        <v>152</v>
      </c>
    </row>
    <row r="2" spans="1:7" x14ac:dyDescent="0.25">
      <c r="A2">
        <v>1</v>
      </c>
      <c r="B2" s="2" t="s">
        <v>10</v>
      </c>
      <c r="C2" s="2">
        <f>SUM(Tabela1[[#This Row],[Liczba doktorantów studiów stacjonarnch]:[Liczba uczestników szkół doktorskich]])</f>
        <v>2279</v>
      </c>
      <c r="D2" s="2">
        <v>1536</v>
      </c>
      <c r="E2" s="2">
        <v>158</v>
      </c>
      <c r="F2" s="2">
        <v>585</v>
      </c>
    </row>
    <row r="3" spans="1:7" x14ac:dyDescent="0.25">
      <c r="A3">
        <v>2</v>
      </c>
      <c r="B3" s="2" t="s">
        <v>83</v>
      </c>
      <c r="C3" s="2">
        <f>SUM(Tabela1[[#This Row],[Liczba doktorantów studiów stacjonarnch]:[Liczba uczestników szkół doktorskich]])</f>
        <v>2132</v>
      </c>
      <c r="D3" s="2">
        <v>1461</v>
      </c>
      <c r="E3" s="2">
        <v>129</v>
      </c>
      <c r="F3" s="2">
        <v>542</v>
      </c>
    </row>
    <row r="4" spans="1:7" x14ac:dyDescent="0.25">
      <c r="A4">
        <v>3</v>
      </c>
      <c r="B4" s="2" t="s">
        <v>11</v>
      </c>
      <c r="C4" s="2">
        <f>SUM(Tabela1[[#This Row],[Liczba doktorantów studiów stacjonarnch]:[Liczba uczestników szkół doktorskich]])</f>
        <v>1150</v>
      </c>
      <c r="D4" s="2">
        <v>767</v>
      </c>
      <c r="E4" s="2">
        <v>81</v>
      </c>
      <c r="F4" s="2">
        <v>302</v>
      </c>
    </row>
    <row r="5" spans="1:7" x14ac:dyDescent="0.25">
      <c r="A5">
        <v>4</v>
      </c>
      <c r="B5" s="2" t="s">
        <v>53</v>
      </c>
      <c r="C5" s="2">
        <f>SUM(Tabela1[[#This Row],[Liczba doktorantów studiów stacjonarnch]:[Liczba uczestników szkół doktorskich]])</f>
        <v>1101</v>
      </c>
      <c r="D5" s="2">
        <v>733</v>
      </c>
      <c r="E5" s="2">
        <v>15</v>
      </c>
      <c r="F5" s="2">
        <v>353</v>
      </c>
    </row>
    <row r="6" spans="1:7" x14ac:dyDescent="0.25">
      <c r="A6">
        <v>5</v>
      </c>
      <c r="B6" s="2" t="s">
        <v>32</v>
      </c>
      <c r="C6" s="2">
        <f>SUM(Tabela1[[#This Row],[Liczba doktorantów studiów stacjonarnch]:[Liczba uczestników szkół doktorskich]])</f>
        <v>1058</v>
      </c>
      <c r="D6" s="2">
        <v>592</v>
      </c>
      <c r="E6" s="2">
        <v>9</v>
      </c>
      <c r="F6" s="2">
        <v>457</v>
      </c>
    </row>
    <row r="7" spans="1:7" x14ac:dyDescent="0.25">
      <c r="A7">
        <v>6</v>
      </c>
      <c r="B7" s="2" t="s">
        <v>0</v>
      </c>
      <c r="C7" s="2">
        <f>SUM(Tabela1[[#This Row],[Liczba doktorantów studiów stacjonarnch]:[Liczba uczestników szkół doktorskich]])</f>
        <v>1011</v>
      </c>
      <c r="D7" s="2">
        <v>621</v>
      </c>
      <c r="E7" s="2">
        <v>83</v>
      </c>
      <c r="F7" s="2">
        <v>307</v>
      </c>
    </row>
    <row r="8" spans="1:7" x14ac:dyDescent="0.25">
      <c r="A8">
        <v>7</v>
      </c>
      <c r="B8" s="2" t="s">
        <v>68</v>
      </c>
      <c r="C8" s="2">
        <f>SUM(Tabela1[[#This Row],[Liczba doktorantów studiów stacjonarnch]:[Liczba uczestników szkół doktorskich]])</f>
        <v>947</v>
      </c>
      <c r="D8" s="2">
        <v>543</v>
      </c>
      <c r="E8" s="2">
        <v>183</v>
      </c>
      <c r="F8" s="2">
        <v>221</v>
      </c>
    </row>
    <row r="9" spans="1:7" x14ac:dyDescent="0.25">
      <c r="A9">
        <v>8</v>
      </c>
      <c r="B9" s="2" t="s">
        <v>59</v>
      </c>
      <c r="C9" s="2">
        <f>SUM(Tabela1[[#This Row],[Liczba doktorantów studiów stacjonarnch]:[Liczba uczestników szkół doktorskich]])</f>
        <v>879</v>
      </c>
      <c r="D9" s="2">
        <v>553</v>
      </c>
      <c r="E9" s="2">
        <v>119</v>
      </c>
      <c r="F9" s="2">
        <v>207</v>
      </c>
    </row>
    <row r="10" spans="1:7" x14ac:dyDescent="0.25">
      <c r="A10">
        <v>9</v>
      </c>
      <c r="B10" s="2" t="s">
        <v>67</v>
      </c>
      <c r="C10" s="2">
        <f>SUM(Tabela1[[#This Row],[Liczba doktorantów studiów stacjonarnch]:[Liczba uczestników szkół doktorskich]])</f>
        <v>843</v>
      </c>
      <c r="D10" s="2">
        <v>508</v>
      </c>
      <c r="E10" s="2">
        <v>0</v>
      </c>
      <c r="F10" s="2">
        <v>335</v>
      </c>
    </row>
    <row r="11" spans="1:7" x14ac:dyDescent="0.25">
      <c r="A11">
        <v>10</v>
      </c>
      <c r="B11" s="2" t="s">
        <v>40</v>
      </c>
      <c r="C11" s="2">
        <f>SUM(Tabela1[[#This Row],[Liczba doktorantów studiów stacjonarnch]:[Liczba uczestników szkół doktorskich]])</f>
        <v>768</v>
      </c>
      <c r="D11" s="2">
        <v>561</v>
      </c>
      <c r="E11" s="2">
        <v>61</v>
      </c>
      <c r="F11" s="2">
        <v>146</v>
      </c>
    </row>
    <row r="12" spans="1:7" x14ac:dyDescent="0.25">
      <c r="A12">
        <v>11</v>
      </c>
      <c r="B12" s="2" t="s">
        <v>7</v>
      </c>
      <c r="C12" s="2">
        <f>SUM(Tabela1[[#This Row],[Liczba doktorantów studiów stacjonarnch]:[Liczba uczestników szkół doktorskich]])</f>
        <v>761</v>
      </c>
      <c r="D12" s="2">
        <v>537</v>
      </c>
      <c r="E12" s="2">
        <v>31</v>
      </c>
      <c r="F12" s="2">
        <v>193</v>
      </c>
    </row>
    <row r="13" spans="1:7" x14ac:dyDescent="0.25">
      <c r="A13">
        <v>12</v>
      </c>
      <c r="B13" s="2" t="s">
        <v>43</v>
      </c>
      <c r="C13" s="2">
        <f>SUM(Tabela1[[#This Row],[Liczba doktorantów studiów stacjonarnch]:[Liczba uczestników szkół doktorskich]])</f>
        <v>757</v>
      </c>
      <c r="D13" s="2">
        <v>634</v>
      </c>
      <c r="E13" s="2">
        <v>58</v>
      </c>
      <c r="F13" s="2">
        <v>65</v>
      </c>
    </row>
    <row r="14" spans="1:7" x14ac:dyDescent="0.25">
      <c r="A14">
        <v>13</v>
      </c>
      <c r="B14" s="2" t="s">
        <v>12</v>
      </c>
      <c r="C14" s="2">
        <f>SUM(Tabela1[[#This Row],[Liczba doktorantów studiów stacjonarnch]:[Liczba uczestników szkół doktorskich]])</f>
        <v>738</v>
      </c>
      <c r="D14" s="2">
        <v>386</v>
      </c>
      <c r="E14" s="2">
        <v>10</v>
      </c>
      <c r="F14" s="2">
        <v>342</v>
      </c>
    </row>
    <row r="15" spans="1:7" x14ac:dyDescent="0.25">
      <c r="A15">
        <v>14</v>
      </c>
      <c r="B15" s="2" t="s">
        <v>52</v>
      </c>
      <c r="C15" s="2">
        <f>SUM(Tabela1[[#This Row],[Liczba doktorantów studiów stacjonarnch]:[Liczba uczestników szkół doktorskich]])</f>
        <v>579</v>
      </c>
      <c r="D15" s="2">
        <v>377</v>
      </c>
      <c r="E15" s="2">
        <v>0</v>
      </c>
      <c r="F15" s="2">
        <v>202</v>
      </c>
    </row>
    <row r="16" spans="1:7" x14ac:dyDescent="0.25">
      <c r="A16">
        <v>15</v>
      </c>
      <c r="B16" s="2" t="s">
        <v>16</v>
      </c>
      <c r="C16" s="2">
        <f>SUM(Tabela1[[#This Row],[Liczba doktorantów studiów stacjonarnch]:[Liczba uczestników szkół doktorskich]])</f>
        <v>569</v>
      </c>
      <c r="D16" s="2">
        <v>362</v>
      </c>
      <c r="E16" s="2">
        <v>16</v>
      </c>
      <c r="F16" s="2">
        <v>191</v>
      </c>
    </row>
    <row r="17" spans="1:6" x14ac:dyDescent="0.25">
      <c r="A17">
        <v>16</v>
      </c>
      <c r="B17" s="2" t="s">
        <v>41</v>
      </c>
      <c r="C17" s="2">
        <f>SUM(Tabela1[[#This Row],[Liczba doktorantów studiów stacjonarnch]:[Liczba uczestników szkół doktorskich]])</f>
        <v>551</v>
      </c>
      <c r="D17" s="2">
        <v>366</v>
      </c>
      <c r="E17" s="2">
        <v>0</v>
      </c>
      <c r="F17" s="2">
        <v>185</v>
      </c>
    </row>
    <row r="18" spans="1:6" x14ac:dyDescent="0.25">
      <c r="A18">
        <v>17</v>
      </c>
      <c r="B18" s="2" t="s">
        <v>2</v>
      </c>
      <c r="C18" s="2">
        <f>SUM(Tabela1[[#This Row],[Liczba doktorantów studiów stacjonarnch]:[Liczba uczestników szkół doktorskich]])</f>
        <v>492</v>
      </c>
      <c r="D18" s="2">
        <v>386</v>
      </c>
      <c r="E18" s="2">
        <v>38</v>
      </c>
      <c r="F18" s="2">
        <v>68</v>
      </c>
    </row>
    <row r="19" spans="1:6" x14ac:dyDescent="0.25">
      <c r="A19">
        <v>18</v>
      </c>
      <c r="B19" s="2" t="s">
        <v>89</v>
      </c>
      <c r="C19" s="2">
        <f>SUM(Tabela1[[#This Row],[Liczba doktorantów studiów stacjonarnch]:[Liczba uczestników szkół doktorskich]])</f>
        <v>488</v>
      </c>
      <c r="D19" s="2">
        <v>356</v>
      </c>
      <c r="E19" s="2">
        <v>28</v>
      </c>
      <c r="F19" s="2">
        <v>104</v>
      </c>
    </row>
    <row r="20" spans="1:6" x14ac:dyDescent="0.25">
      <c r="A20">
        <v>19</v>
      </c>
      <c r="B20" s="2" t="s">
        <v>23</v>
      </c>
      <c r="C20" s="2">
        <f>SUM(Tabela1[[#This Row],[Liczba doktorantów studiów stacjonarnch]:[Liczba uczestników szkół doktorskich]])</f>
        <v>438</v>
      </c>
      <c r="D20" s="2">
        <v>292</v>
      </c>
      <c r="E20" s="2">
        <v>25</v>
      </c>
      <c r="F20" s="2">
        <v>121</v>
      </c>
    </row>
    <row r="21" spans="1:6" x14ac:dyDescent="0.25">
      <c r="A21">
        <v>20</v>
      </c>
      <c r="B21" s="2" t="s">
        <v>8</v>
      </c>
      <c r="C21" s="2">
        <f>SUM(Tabela1[[#This Row],[Liczba doktorantów studiów stacjonarnch]:[Liczba uczestników szkół doktorskich]])</f>
        <v>420</v>
      </c>
      <c r="D21" s="2">
        <v>297</v>
      </c>
      <c r="E21" s="2">
        <v>36</v>
      </c>
      <c r="F21" s="2">
        <v>87</v>
      </c>
    </row>
    <row r="22" spans="1:6" x14ac:dyDescent="0.25">
      <c r="A22">
        <v>21</v>
      </c>
      <c r="B22" s="2" t="s">
        <v>5</v>
      </c>
      <c r="C22" s="2">
        <f>SUM(Tabela1[[#This Row],[Liczba doktorantów studiów stacjonarnch]:[Liczba uczestników szkół doktorskich]])</f>
        <v>385</v>
      </c>
      <c r="D22" s="2">
        <v>192</v>
      </c>
      <c r="E22" s="2">
        <v>131</v>
      </c>
      <c r="F22" s="2">
        <v>62</v>
      </c>
    </row>
    <row r="23" spans="1:6" x14ac:dyDescent="0.25">
      <c r="A23">
        <v>22</v>
      </c>
      <c r="B23" s="2" t="s">
        <v>142</v>
      </c>
      <c r="C23" s="2">
        <f>SUM(Tabela1[[#This Row],[Liczba doktorantów studiów stacjonarnch]:[Liczba uczestników szkół doktorskich]])</f>
        <v>359</v>
      </c>
      <c r="D23" s="2">
        <v>295</v>
      </c>
      <c r="E23" s="2">
        <v>0</v>
      </c>
      <c r="F23" s="2">
        <v>64</v>
      </c>
    </row>
    <row r="24" spans="1:6" x14ac:dyDescent="0.25">
      <c r="A24">
        <v>23</v>
      </c>
      <c r="B24" s="2" t="s">
        <v>65</v>
      </c>
      <c r="C24" s="2">
        <f>SUM(Tabela1[[#This Row],[Liczba doktorantów studiów stacjonarnch]:[Liczba uczestników szkół doktorskich]])</f>
        <v>358</v>
      </c>
      <c r="D24" s="2">
        <v>325</v>
      </c>
      <c r="E24" s="2">
        <v>5</v>
      </c>
      <c r="F24" s="2">
        <v>28</v>
      </c>
    </row>
    <row r="25" spans="1:6" x14ac:dyDescent="0.25">
      <c r="A25">
        <v>24</v>
      </c>
      <c r="B25" s="2" t="s">
        <v>91</v>
      </c>
      <c r="C25" s="2">
        <f>SUM(Tabela1[[#This Row],[Liczba doktorantów studiów stacjonarnch]:[Liczba uczestników szkół doktorskich]])</f>
        <v>332</v>
      </c>
      <c r="D25" s="2">
        <v>252</v>
      </c>
      <c r="E25" s="2">
        <v>0</v>
      </c>
      <c r="F25" s="2">
        <v>80</v>
      </c>
    </row>
    <row r="26" spans="1:6" x14ac:dyDescent="0.25">
      <c r="A26">
        <v>25</v>
      </c>
      <c r="B26" s="2" t="s">
        <v>139</v>
      </c>
      <c r="C26" s="2">
        <f>SUM(Tabela1[[#This Row],[Liczba doktorantów studiów stacjonarnch]:[Liczba uczestników szkół doktorskich]])</f>
        <v>323</v>
      </c>
      <c r="D26" s="2">
        <v>228</v>
      </c>
      <c r="E26" s="2">
        <v>0</v>
      </c>
      <c r="F26" s="2">
        <v>95</v>
      </c>
    </row>
    <row r="27" spans="1:6" x14ac:dyDescent="0.25">
      <c r="A27">
        <v>26</v>
      </c>
      <c r="B27" s="2" t="s">
        <v>50</v>
      </c>
      <c r="C27" s="2">
        <f>SUM(Tabela1[[#This Row],[Liczba doktorantów studiów stacjonarnch]:[Liczba uczestników szkół doktorskich]])</f>
        <v>322</v>
      </c>
      <c r="D27" s="2">
        <v>231</v>
      </c>
      <c r="E27" s="2">
        <v>8</v>
      </c>
      <c r="F27" s="2">
        <v>83</v>
      </c>
    </row>
    <row r="28" spans="1:6" x14ac:dyDescent="0.25">
      <c r="A28">
        <v>27</v>
      </c>
      <c r="B28" s="2" t="s">
        <v>42</v>
      </c>
      <c r="C28" s="2">
        <f>SUM(Tabela1[[#This Row],[Liczba doktorantów studiów stacjonarnch]:[Liczba uczestników szkół doktorskich]])</f>
        <v>321</v>
      </c>
      <c r="D28" s="2">
        <v>255</v>
      </c>
      <c r="E28" s="2">
        <v>17</v>
      </c>
      <c r="F28" s="2">
        <v>49</v>
      </c>
    </row>
    <row r="29" spans="1:6" x14ac:dyDescent="0.25">
      <c r="A29">
        <v>28</v>
      </c>
      <c r="B29" s="2" t="s">
        <v>20</v>
      </c>
      <c r="C29" s="2">
        <f>SUM(Tabela1[[#This Row],[Liczba doktorantów studiów stacjonarnch]:[Liczba uczestników szkół doktorskich]])</f>
        <v>320</v>
      </c>
      <c r="D29" s="2">
        <v>203</v>
      </c>
      <c r="E29" s="2">
        <v>0</v>
      </c>
      <c r="F29" s="2">
        <v>117</v>
      </c>
    </row>
    <row r="30" spans="1:6" x14ac:dyDescent="0.25">
      <c r="A30">
        <v>29</v>
      </c>
      <c r="B30" s="2" t="s">
        <v>1</v>
      </c>
      <c r="C30" s="2">
        <f>SUM(Tabela1[[#This Row],[Liczba doktorantów studiów stacjonarnch]:[Liczba uczestników szkół doktorskich]])</f>
        <v>311</v>
      </c>
      <c r="D30" s="2">
        <v>239</v>
      </c>
      <c r="E30" s="2">
        <v>0</v>
      </c>
      <c r="F30" s="2">
        <v>72</v>
      </c>
    </row>
    <row r="31" spans="1:6" x14ac:dyDescent="0.25">
      <c r="A31">
        <v>30</v>
      </c>
      <c r="B31" s="2" t="s">
        <v>49</v>
      </c>
      <c r="C31" s="2">
        <f>SUM(Tabela1[[#This Row],[Liczba doktorantów studiów stacjonarnch]:[Liczba uczestników szkół doktorskich]])</f>
        <v>305</v>
      </c>
      <c r="D31" s="2">
        <v>244</v>
      </c>
      <c r="E31" s="2">
        <v>0</v>
      </c>
      <c r="F31" s="2">
        <v>61</v>
      </c>
    </row>
    <row r="32" spans="1:6" x14ac:dyDescent="0.25">
      <c r="A32">
        <v>31</v>
      </c>
      <c r="B32" s="2" t="s">
        <v>95</v>
      </c>
      <c r="C32" s="2">
        <f>SUM(Tabela1[[#This Row],[Liczba doktorantów studiów stacjonarnch]:[Liczba uczestników szkół doktorskich]])</f>
        <v>270</v>
      </c>
      <c r="D32" s="2">
        <v>189</v>
      </c>
      <c r="E32" s="2">
        <v>1</v>
      </c>
      <c r="F32" s="2">
        <v>80</v>
      </c>
    </row>
    <row r="33" spans="1:6" x14ac:dyDescent="0.25">
      <c r="A33">
        <v>32</v>
      </c>
      <c r="B33" s="2" t="s">
        <v>35</v>
      </c>
      <c r="C33" s="2">
        <f>SUM(Tabela1[[#This Row],[Liczba doktorantów studiów stacjonarnch]:[Liczba uczestników szkół doktorskich]])</f>
        <v>269</v>
      </c>
      <c r="D33" s="2">
        <v>181</v>
      </c>
      <c r="E33" s="2">
        <v>0</v>
      </c>
      <c r="F33" s="2">
        <v>88</v>
      </c>
    </row>
    <row r="34" spans="1:6" x14ac:dyDescent="0.25">
      <c r="A34">
        <v>33</v>
      </c>
      <c r="B34" s="2" t="s">
        <v>15</v>
      </c>
      <c r="C34" s="2">
        <f>SUM(Tabela1[[#This Row],[Liczba doktorantów studiów stacjonarnch]:[Liczba uczestników szkół doktorskich]])</f>
        <v>267</v>
      </c>
      <c r="D34" s="2">
        <v>146</v>
      </c>
      <c r="E34" s="2">
        <v>15</v>
      </c>
      <c r="F34" s="2">
        <v>106</v>
      </c>
    </row>
    <row r="35" spans="1:6" x14ac:dyDescent="0.25">
      <c r="A35">
        <v>34</v>
      </c>
      <c r="B35" s="2" t="s">
        <v>3</v>
      </c>
      <c r="C35" s="2">
        <f>SUM(Tabela1[[#This Row],[Liczba doktorantów studiów stacjonarnch]:[Liczba uczestników szkół doktorskich]])</f>
        <v>265</v>
      </c>
      <c r="D35" s="2">
        <v>118</v>
      </c>
      <c r="E35" s="2">
        <v>0</v>
      </c>
      <c r="F35" s="2">
        <v>147</v>
      </c>
    </row>
    <row r="36" spans="1:6" x14ac:dyDescent="0.25">
      <c r="A36">
        <v>35</v>
      </c>
      <c r="B36" s="2" t="s">
        <v>92</v>
      </c>
      <c r="C36" s="2">
        <f>SUM(Tabela1[[#This Row],[Liczba doktorantów studiów stacjonarnch]:[Liczba uczestników szkół doktorskich]])</f>
        <v>262</v>
      </c>
      <c r="D36" s="2">
        <v>140</v>
      </c>
      <c r="E36" s="2">
        <v>0</v>
      </c>
      <c r="F36" s="2">
        <v>122</v>
      </c>
    </row>
    <row r="37" spans="1:6" x14ac:dyDescent="0.25">
      <c r="A37">
        <v>36</v>
      </c>
      <c r="B37" s="2" t="s">
        <v>74</v>
      </c>
      <c r="C37" s="2">
        <f>SUM(Tabela1[[#This Row],[Liczba doktorantów studiów stacjonarnch]:[Liczba uczestników szkół doktorskich]])</f>
        <v>259</v>
      </c>
      <c r="D37" s="2">
        <v>78</v>
      </c>
      <c r="E37" s="2">
        <v>181</v>
      </c>
      <c r="F37" s="2">
        <v>0</v>
      </c>
    </row>
    <row r="38" spans="1:6" x14ac:dyDescent="0.25">
      <c r="A38">
        <v>37</v>
      </c>
      <c r="B38" s="2" t="s">
        <v>36</v>
      </c>
      <c r="C38" s="2">
        <f>SUM(Tabela1[[#This Row],[Liczba doktorantów studiów stacjonarnch]:[Liczba uczestników szkół doktorskich]])</f>
        <v>255</v>
      </c>
      <c r="D38" s="2">
        <v>227</v>
      </c>
      <c r="E38" s="2">
        <v>0</v>
      </c>
      <c r="F38" s="2">
        <v>28</v>
      </c>
    </row>
    <row r="39" spans="1:6" x14ac:dyDescent="0.25">
      <c r="A39">
        <v>38</v>
      </c>
      <c r="B39" s="2" t="s">
        <v>141</v>
      </c>
      <c r="C39" s="2">
        <f>SUM(Tabela1[[#This Row],[Liczba doktorantów studiów stacjonarnch]:[Liczba uczestników szkół doktorskich]])</f>
        <v>249</v>
      </c>
      <c r="D39" s="2">
        <v>227</v>
      </c>
      <c r="E39" s="2">
        <v>0</v>
      </c>
      <c r="F39" s="2">
        <v>22</v>
      </c>
    </row>
    <row r="40" spans="1:6" x14ac:dyDescent="0.25">
      <c r="A40">
        <v>39</v>
      </c>
      <c r="B40" s="2" t="s">
        <v>72</v>
      </c>
      <c r="C40" s="2">
        <f>SUM(Tabela1[[#This Row],[Liczba doktorantów studiów stacjonarnch]:[Liczba uczestników szkół doktorskich]])</f>
        <v>234</v>
      </c>
      <c r="D40" s="2">
        <v>150</v>
      </c>
      <c r="E40" s="2">
        <v>35</v>
      </c>
      <c r="F40" s="2">
        <v>49</v>
      </c>
    </row>
    <row r="41" spans="1:6" x14ac:dyDescent="0.25">
      <c r="A41">
        <v>40</v>
      </c>
      <c r="B41" s="2" t="s">
        <v>69</v>
      </c>
      <c r="C41" s="2">
        <f>SUM(Tabela1[[#This Row],[Liczba doktorantów studiów stacjonarnch]:[Liczba uczestników szkół doktorskich]])</f>
        <v>220</v>
      </c>
      <c r="D41" s="2">
        <v>165</v>
      </c>
      <c r="E41" s="2">
        <v>0</v>
      </c>
      <c r="F41" s="2">
        <v>55</v>
      </c>
    </row>
    <row r="42" spans="1:6" x14ac:dyDescent="0.25">
      <c r="A42">
        <v>41</v>
      </c>
      <c r="B42" s="2" t="s">
        <v>39</v>
      </c>
      <c r="C42" s="2">
        <f>SUM(Tabela1[[#This Row],[Liczba doktorantów studiów stacjonarnch]:[Liczba uczestników szkół doktorskich]])</f>
        <v>219</v>
      </c>
      <c r="D42" s="2">
        <v>123</v>
      </c>
      <c r="E42" s="2">
        <v>52</v>
      </c>
      <c r="F42" s="2">
        <v>44</v>
      </c>
    </row>
    <row r="43" spans="1:6" x14ac:dyDescent="0.25">
      <c r="A43">
        <v>42</v>
      </c>
      <c r="B43" s="2" t="s">
        <v>56</v>
      </c>
      <c r="C43" s="2">
        <f>SUM(Tabela1[[#This Row],[Liczba doktorantów studiów stacjonarnch]:[Liczba uczestników szkół doktorskich]])</f>
        <v>209</v>
      </c>
      <c r="D43" s="2">
        <v>141</v>
      </c>
      <c r="E43" s="2">
        <v>18</v>
      </c>
      <c r="F43" s="2">
        <v>50</v>
      </c>
    </row>
    <row r="44" spans="1:6" x14ac:dyDescent="0.25">
      <c r="A44">
        <v>43</v>
      </c>
      <c r="B44" s="2" t="s">
        <v>71</v>
      </c>
      <c r="C44" s="2">
        <f>SUM(Tabela1[[#This Row],[Liczba doktorantów studiów stacjonarnch]:[Liczba uczestników szkół doktorskich]])</f>
        <v>202</v>
      </c>
      <c r="D44" s="2">
        <v>148</v>
      </c>
      <c r="E44" s="2">
        <v>0</v>
      </c>
      <c r="F44" s="2">
        <v>54</v>
      </c>
    </row>
    <row r="45" spans="1:6" x14ac:dyDescent="0.25">
      <c r="A45">
        <v>44</v>
      </c>
      <c r="B45" s="2" t="s">
        <v>46</v>
      </c>
      <c r="C45" s="2">
        <f>SUM(Tabela1[[#This Row],[Liczba doktorantów studiów stacjonarnch]:[Liczba uczestników szkół doktorskich]])</f>
        <v>199</v>
      </c>
      <c r="D45" s="2">
        <v>127</v>
      </c>
      <c r="E45" s="2">
        <v>29</v>
      </c>
      <c r="F45" s="2">
        <v>43</v>
      </c>
    </row>
    <row r="46" spans="1:6" x14ac:dyDescent="0.25">
      <c r="A46">
        <v>45</v>
      </c>
      <c r="B46" s="2" t="s">
        <v>9</v>
      </c>
      <c r="C46" s="2">
        <f>SUM(Tabela1[[#This Row],[Liczba doktorantów studiów stacjonarnch]:[Liczba uczestników szkół doktorskich]])</f>
        <v>199</v>
      </c>
      <c r="D46" s="2">
        <v>168</v>
      </c>
      <c r="E46" s="2">
        <v>0</v>
      </c>
      <c r="F46" s="2">
        <v>31</v>
      </c>
    </row>
    <row r="47" spans="1:6" x14ac:dyDescent="0.25">
      <c r="A47">
        <v>46</v>
      </c>
      <c r="B47" s="2" t="s">
        <v>60</v>
      </c>
      <c r="C47" s="2">
        <f>SUM(Tabela1[[#This Row],[Liczba doktorantów studiów stacjonarnch]:[Liczba uczestników szkół doktorskich]])</f>
        <v>192</v>
      </c>
      <c r="D47" s="2">
        <v>136</v>
      </c>
      <c r="E47" s="2">
        <v>17</v>
      </c>
      <c r="F47" s="2">
        <v>39</v>
      </c>
    </row>
    <row r="48" spans="1:6" x14ac:dyDescent="0.25">
      <c r="A48">
        <v>47</v>
      </c>
      <c r="B48" s="2" t="s">
        <v>24</v>
      </c>
      <c r="C48" s="2">
        <f>SUM(Tabela1[[#This Row],[Liczba doktorantów studiów stacjonarnch]:[Liczba uczestników szkół doktorskich]])</f>
        <v>180</v>
      </c>
      <c r="D48" s="2">
        <v>89</v>
      </c>
      <c r="E48" s="2">
        <v>0</v>
      </c>
      <c r="F48" s="2">
        <v>91</v>
      </c>
    </row>
    <row r="49" spans="1:6" x14ac:dyDescent="0.25">
      <c r="A49">
        <v>48</v>
      </c>
      <c r="B49" s="2" t="s">
        <v>44</v>
      </c>
      <c r="C49" s="2">
        <f>SUM(Tabela1[[#This Row],[Liczba doktorantów studiów stacjonarnch]:[Liczba uczestników szkół doktorskich]])</f>
        <v>177</v>
      </c>
      <c r="D49" s="2">
        <v>116</v>
      </c>
      <c r="E49" s="2">
        <v>0</v>
      </c>
      <c r="F49" s="2">
        <v>61</v>
      </c>
    </row>
    <row r="50" spans="1:6" x14ac:dyDescent="0.25">
      <c r="A50">
        <v>49</v>
      </c>
      <c r="B50" s="2" t="s">
        <v>143</v>
      </c>
      <c r="C50" s="2">
        <f>SUM(Tabela1[[#This Row],[Liczba doktorantów studiów stacjonarnch]:[Liczba uczestników szkół doktorskich]])</f>
        <v>168</v>
      </c>
      <c r="D50" s="2">
        <v>140</v>
      </c>
      <c r="E50" s="2">
        <v>0</v>
      </c>
      <c r="F50" s="2">
        <v>28</v>
      </c>
    </row>
    <row r="51" spans="1:6" x14ac:dyDescent="0.25">
      <c r="A51">
        <v>50</v>
      </c>
      <c r="B51" s="2" t="s">
        <v>25</v>
      </c>
      <c r="C51" s="2">
        <f>SUM(Tabela1[[#This Row],[Liczba doktorantów studiów stacjonarnch]:[Liczba uczestników szkół doktorskich]])</f>
        <v>163</v>
      </c>
      <c r="D51" s="2">
        <v>0</v>
      </c>
      <c r="E51" s="2">
        <v>163</v>
      </c>
      <c r="F51" s="2">
        <v>0</v>
      </c>
    </row>
    <row r="52" spans="1:6" x14ac:dyDescent="0.25">
      <c r="A52">
        <v>51</v>
      </c>
      <c r="B52" s="2" t="s">
        <v>48</v>
      </c>
      <c r="C52" s="2">
        <f>SUM(Tabela1[[#This Row],[Liczba doktorantów studiów stacjonarnch]:[Liczba uczestników szkół doktorskich]])</f>
        <v>162</v>
      </c>
      <c r="D52" s="2">
        <v>103</v>
      </c>
      <c r="E52" s="2">
        <v>0</v>
      </c>
      <c r="F52" s="2">
        <v>59</v>
      </c>
    </row>
    <row r="53" spans="1:6" x14ac:dyDescent="0.25">
      <c r="A53">
        <v>52</v>
      </c>
      <c r="B53" s="2" t="s">
        <v>62</v>
      </c>
      <c r="C53" s="2">
        <f>SUM(Tabela1[[#This Row],[Liczba doktorantów studiów stacjonarnch]:[Liczba uczestników szkół doktorskich]])</f>
        <v>157</v>
      </c>
      <c r="D53" s="2">
        <v>96</v>
      </c>
      <c r="E53" s="2">
        <v>0</v>
      </c>
      <c r="F53" s="2">
        <v>61</v>
      </c>
    </row>
    <row r="54" spans="1:6" x14ac:dyDescent="0.25">
      <c r="A54">
        <v>53</v>
      </c>
      <c r="B54" s="2" t="s">
        <v>90</v>
      </c>
      <c r="C54" s="2">
        <f>SUM(Tabela1[[#This Row],[Liczba doktorantów studiów stacjonarnch]:[Liczba uczestników szkół doktorskich]])</f>
        <v>156</v>
      </c>
      <c r="D54" s="2">
        <v>86</v>
      </c>
      <c r="E54" s="2">
        <v>0</v>
      </c>
      <c r="F54" s="2">
        <v>70</v>
      </c>
    </row>
    <row r="55" spans="1:6" x14ac:dyDescent="0.25">
      <c r="A55">
        <v>54</v>
      </c>
      <c r="B55" s="2" t="s">
        <v>70</v>
      </c>
      <c r="C55" s="2">
        <f>SUM(Tabela1[[#This Row],[Liczba doktorantów studiów stacjonarnch]:[Liczba uczestników szkół doktorskich]])</f>
        <v>156</v>
      </c>
      <c r="D55" s="2">
        <v>113</v>
      </c>
      <c r="E55" s="2">
        <v>0</v>
      </c>
      <c r="F55" s="2">
        <v>43</v>
      </c>
    </row>
    <row r="56" spans="1:6" x14ac:dyDescent="0.25">
      <c r="A56">
        <v>55</v>
      </c>
      <c r="B56" s="2" t="s">
        <v>13</v>
      </c>
      <c r="C56" s="2">
        <f>SUM(Tabela1[[#This Row],[Liczba doktorantów studiów stacjonarnch]:[Liczba uczestników szkół doktorskich]])</f>
        <v>143</v>
      </c>
      <c r="D56" s="2">
        <v>96</v>
      </c>
      <c r="E56" s="2">
        <v>11</v>
      </c>
      <c r="F56" s="2">
        <v>36</v>
      </c>
    </row>
    <row r="57" spans="1:6" x14ac:dyDescent="0.25">
      <c r="A57">
        <v>56</v>
      </c>
      <c r="B57" s="2" t="s">
        <v>37</v>
      </c>
      <c r="C57" s="2">
        <f>SUM(Tabela1[[#This Row],[Liczba doktorantów studiów stacjonarnch]:[Liczba uczestników szkół doktorskich]])</f>
        <v>129</v>
      </c>
      <c r="D57" s="2">
        <v>122</v>
      </c>
      <c r="E57" s="2">
        <v>1</v>
      </c>
      <c r="F57" s="2">
        <v>6</v>
      </c>
    </row>
    <row r="58" spans="1:6" x14ac:dyDescent="0.25">
      <c r="A58">
        <v>57</v>
      </c>
      <c r="B58" s="2" t="s">
        <v>14</v>
      </c>
      <c r="C58" s="2">
        <f>SUM(Tabela1[[#This Row],[Liczba doktorantów studiów stacjonarnch]:[Liczba uczestników szkół doktorskich]])</f>
        <v>128</v>
      </c>
      <c r="D58" s="2">
        <v>115</v>
      </c>
      <c r="E58" s="2">
        <v>0</v>
      </c>
      <c r="F58" s="2">
        <v>13</v>
      </c>
    </row>
    <row r="59" spans="1:6" x14ac:dyDescent="0.25">
      <c r="A59">
        <v>58</v>
      </c>
      <c r="B59" s="2" t="s">
        <v>64</v>
      </c>
      <c r="C59" s="2">
        <f>SUM(Tabela1[[#This Row],[Liczba doktorantów studiów stacjonarnch]:[Liczba uczestników szkół doktorskich]])</f>
        <v>128</v>
      </c>
      <c r="D59" s="2">
        <v>101</v>
      </c>
      <c r="E59" s="2">
        <v>0</v>
      </c>
      <c r="F59" s="2">
        <v>27</v>
      </c>
    </row>
    <row r="60" spans="1:6" x14ac:dyDescent="0.25">
      <c r="A60">
        <v>59</v>
      </c>
      <c r="B60" s="2" t="s">
        <v>38</v>
      </c>
      <c r="C60" s="2">
        <f>SUM(Tabela1[[#This Row],[Liczba doktorantów studiów stacjonarnch]:[Liczba uczestników szkół doktorskich]])</f>
        <v>115</v>
      </c>
      <c r="D60" s="2">
        <v>73</v>
      </c>
      <c r="E60" s="2">
        <v>0</v>
      </c>
      <c r="F60" s="2">
        <v>42</v>
      </c>
    </row>
    <row r="61" spans="1:6" x14ac:dyDescent="0.25">
      <c r="A61">
        <v>60</v>
      </c>
      <c r="B61" s="2" t="s">
        <v>19</v>
      </c>
      <c r="C61" s="2">
        <f>SUM(Tabela1[[#This Row],[Liczba doktorantów studiów stacjonarnch]:[Liczba uczestników szkół doktorskich]])</f>
        <v>114</v>
      </c>
      <c r="D61" s="2">
        <v>53</v>
      </c>
      <c r="E61" s="2">
        <v>0</v>
      </c>
      <c r="F61" s="2">
        <v>61</v>
      </c>
    </row>
    <row r="62" spans="1:6" x14ac:dyDescent="0.25">
      <c r="A62">
        <v>61</v>
      </c>
      <c r="B62" s="2" t="s">
        <v>18</v>
      </c>
      <c r="C62" s="2">
        <f>SUM(Tabela1[[#This Row],[Liczba doktorantów studiów stacjonarnch]:[Liczba uczestników szkół doktorskich]])</f>
        <v>114</v>
      </c>
      <c r="D62" s="2">
        <v>87</v>
      </c>
      <c r="E62" s="2">
        <v>0</v>
      </c>
      <c r="F62" s="2">
        <v>27</v>
      </c>
    </row>
    <row r="63" spans="1:6" x14ac:dyDescent="0.25">
      <c r="A63">
        <v>62</v>
      </c>
      <c r="B63" s="2" t="s">
        <v>86</v>
      </c>
      <c r="C63" s="2">
        <f>SUM(Tabela1[[#This Row],[Liczba doktorantów studiów stacjonarnch]:[Liczba uczestników szkół doktorskich]])</f>
        <v>112</v>
      </c>
      <c r="D63" s="2">
        <v>93</v>
      </c>
      <c r="E63" s="2">
        <v>0</v>
      </c>
      <c r="F63" s="2">
        <v>19</v>
      </c>
    </row>
    <row r="64" spans="1:6" x14ac:dyDescent="0.25">
      <c r="A64">
        <v>63</v>
      </c>
      <c r="B64" s="2" t="s">
        <v>27</v>
      </c>
      <c r="C64" s="2">
        <f>SUM(Tabela1[[#This Row],[Liczba doktorantów studiów stacjonarnch]:[Liczba uczestników szkół doktorskich]])</f>
        <v>105</v>
      </c>
      <c r="D64" s="2">
        <v>81</v>
      </c>
      <c r="E64" s="2">
        <v>11</v>
      </c>
      <c r="F64" s="2">
        <v>13</v>
      </c>
    </row>
    <row r="65" spans="1:6" x14ac:dyDescent="0.25">
      <c r="A65">
        <v>64</v>
      </c>
      <c r="B65" s="2" t="s">
        <v>138</v>
      </c>
      <c r="C65" s="2">
        <f>SUM(Tabela1[[#This Row],[Liczba doktorantów studiów stacjonarnch]:[Liczba uczestników szkół doktorskich]])</f>
        <v>102</v>
      </c>
      <c r="D65" s="2">
        <v>56</v>
      </c>
      <c r="E65" s="2">
        <v>20</v>
      </c>
      <c r="F65" s="2">
        <v>26</v>
      </c>
    </row>
    <row r="66" spans="1:6" x14ac:dyDescent="0.25">
      <c r="A66">
        <v>65</v>
      </c>
      <c r="B66" s="2" t="s">
        <v>66</v>
      </c>
      <c r="C66" s="2">
        <f>SUM(Tabela1[[#This Row],[Liczba doktorantów studiów stacjonarnch]:[Liczba uczestników szkół doktorskich]])</f>
        <v>100</v>
      </c>
      <c r="D66" s="2">
        <v>76</v>
      </c>
      <c r="E66" s="2">
        <v>0</v>
      </c>
      <c r="F66" s="2">
        <v>24</v>
      </c>
    </row>
    <row r="67" spans="1:6" x14ac:dyDescent="0.25">
      <c r="A67">
        <v>66</v>
      </c>
      <c r="B67" s="2" t="s">
        <v>76</v>
      </c>
      <c r="C67" s="2">
        <f>SUM(Tabela1[[#This Row],[Liczba doktorantów studiów stacjonarnch]:[Liczba uczestników szkół doktorskich]])</f>
        <v>98</v>
      </c>
      <c r="D67" s="2">
        <v>75</v>
      </c>
      <c r="E67" s="2">
        <v>0</v>
      </c>
      <c r="F67" s="2">
        <v>23</v>
      </c>
    </row>
    <row r="68" spans="1:6" x14ac:dyDescent="0.25">
      <c r="A68">
        <v>67</v>
      </c>
      <c r="B68" s="2" t="s">
        <v>119</v>
      </c>
      <c r="C68" s="2">
        <f>SUM(Tabela1[[#This Row],[Liczba doktorantów studiów stacjonarnch]:[Liczba uczestników szkół doktorskich]])</f>
        <v>88</v>
      </c>
      <c r="D68" s="2">
        <v>75</v>
      </c>
      <c r="E68" s="2">
        <v>0</v>
      </c>
      <c r="F68" s="2">
        <v>13</v>
      </c>
    </row>
    <row r="69" spans="1:6" x14ac:dyDescent="0.25">
      <c r="A69">
        <v>68</v>
      </c>
      <c r="B69" s="2" t="s">
        <v>87</v>
      </c>
      <c r="C69" s="2">
        <f>SUM(Tabela1[[#This Row],[Liczba doktorantów studiów stacjonarnch]:[Liczba uczestników szkół doktorskich]])</f>
        <v>88</v>
      </c>
      <c r="D69" s="2">
        <v>57</v>
      </c>
      <c r="E69" s="2">
        <v>0</v>
      </c>
      <c r="F69" s="2">
        <v>31</v>
      </c>
    </row>
    <row r="70" spans="1:6" x14ac:dyDescent="0.25">
      <c r="A70">
        <v>69</v>
      </c>
      <c r="B70" s="2" t="s">
        <v>82</v>
      </c>
      <c r="C70" s="2">
        <f>SUM(Tabela1[[#This Row],[Liczba doktorantów studiów stacjonarnch]:[Liczba uczestników szkół doktorskich]])</f>
        <v>85</v>
      </c>
      <c r="D70" s="2">
        <v>69</v>
      </c>
      <c r="E70" s="2">
        <v>0</v>
      </c>
      <c r="F70" s="2">
        <v>16</v>
      </c>
    </row>
    <row r="71" spans="1:6" x14ac:dyDescent="0.25">
      <c r="A71">
        <v>70</v>
      </c>
      <c r="B71" s="2" t="s">
        <v>103</v>
      </c>
      <c r="C71" s="2">
        <f>SUM(Tabela1[[#This Row],[Liczba doktorantów studiów stacjonarnch]:[Liczba uczestników szkół doktorskich]])</f>
        <v>82</v>
      </c>
      <c r="D71" s="2">
        <v>64</v>
      </c>
      <c r="E71" s="2">
        <v>0</v>
      </c>
      <c r="F71" s="2">
        <v>18</v>
      </c>
    </row>
    <row r="72" spans="1:6" x14ac:dyDescent="0.25">
      <c r="A72">
        <v>71</v>
      </c>
      <c r="B72" s="2" t="s">
        <v>111</v>
      </c>
      <c r="C72" s="2">
        <f>SUM(Tabela1[[#This Row],[Liczba doktorantów studiów stacjonarnch]:[Liczba uczestników szkół doktorskich]])</f>
        <v>81</v>
      </c>
      <c r="D72" s="2">
        <v>63</v>
      </c>
      <c r="E72" s="2">
        <v>0</v>
      </c>
      <c r="F72" s="2">
        <v>18</v>
      </c>
    </row>
    <row r="73" spans="1:6" x14ac:dyDescent="0.25">
      <c r="A73">
        <v>72</v>
      </c>
      <c r="B73" s="2" t="s">
        <v>78</v>
      </c>
      <c r="C73" s="2">
        <f>SUM(Tabela1[[#This Row],[Liczba doktorantów studiów stacjonarnch]:[Liczba uczestników szkół doktorskich]])</f>
        <v>81</v>
      </c>
      <c r="D73" s="2">
        <v>56</v>
      </c>
      <c r="E73" s="2">
        <v>0</v>
      </c>
      <c r="F73" s="2">
        <v>25</v>
      </c>
    </row>
    <row r="74" spans="1:6" x14ac:dyDescent="0.25">
      <c r="A74">
        <v>73</v>
      </c>
      <c r="B74" s="2" t="s">
        <v>136</v>
      </c>
      <c r="C74" s="2">
        <f>SUM(Tabela1[[#This Row],[Liczba doktorantów studiów stacjonarnch]:[Liczba uczestników szkół doktorskich]])</f>
        <v>81</v>
      </c>
      <c r="D74" s="2">
        <v>36</v>
      </c>
      <c r="E74" s="2">
        <v>0</v>
      </c>
      <c r="F74" s="2">
        <v>45</v>
      </c>
    </row>
    <row r="75" spans="1:6" x14ac:dyDescent="0.25">
      <c r="A75">
        <v>74</v>
      </c>
      <c r="B75" s="2" t="s">
        <v>93</v>
      </c>
      <c r="C75" s="2">
        <f>SUM(Tabela1[[#This Row],[Liczba doktorantów studiów stacjonarnch]:[Liczba uczestników szkół doktorskich]])</f>
        <v>79</v>
      </c>
      <c r="D75" s="2">
        <v>43</v>
      </c>
      <c r="E75" s="2">
        <v>0</v>
      </c>
      <c r="F75" s="2">
        <v>36</v>
      </c>
    </row>
    <row r="76" spans="1:6" x14ac:dyDescent="0.25">
      <c r="A76">
        <v>75</v>
      </c>
      <c r="B76" s="2" t="s">
        <v>149</v>
      </c>
      <c r="C76" s="2">
        <f>SUM(Tabela1[[#This Row],[Liczba doktorantów studiów stacjonarnch]:[Liczba uczestników szkół doktorskich]])</f>
        <v>77</v>
      </c>
      <c r="D76" s="2">
        <v>40</v>
      </c>
      <c r="E76" s="2">
        <v>0</v>
      </c>
      <c r="F76" s="2">
        <v>37</v>
      </c>
    </row>
    <row r="77" spans="1:6" x14ac:dyDescent="0.25">
      <c r="A77">
        <v>76</v>
      </c>
      <c r="B77" s="2" t="s">
        <v>61</v>
      </c>
      <c r="C77" s="2">
        <f>SUM(Tabela1[[#This Row],[Liczba doktorantów studiów stacjonarnch]:[Liczba uczestników szkół doktorskich]])</f>
        <v>76</v>
      </c>
      <c r="D77" s="2">
        <v>38</v>
      </c>
      <c r="E77" s="2">
        <v>0</v>
      </c>
      <c r="F77" s="2">
        <v>38</v>
      </c>
    </row>
    <row r="78" spans="1:6" x14ac:dyDescent="0.25">
      <c r="A78">
        <v>77</v>
      </c>
      <c r="B78" s="2" t="s">
        <v>79</v>
      </c>
      <c r="C78" s="2">
        <f>SUM(Tabela1[[#This Row],[Liczba doktorantów studiów stacjonarnch]:[Liczba uczestników szkół doktorskich]])</f>
        <v>75</v>
      </c>
      <c r="D78" s="2">
        <v>71</v>
      </c>
      <c r="E78" s="2">
        <v>4</v>
      </c>
      <c r="F78" s="2">
        <v>0</v>
      </c>
    </row>
    <row r="79" spans="1:6" x14ac:dyDescent="0.25">
      <c r="A79">
        <v>78</v>
      </c>
      <c r="B79" s="2" t="s">
        <v>21</v>
      </c>
      <c r="C79" s="2">
        <f>SUM(Tabela1[[#This Row],[Liczba doktorantów studiów stacjonarnch]:[Liczba uczestników szkół doktorskich]])</f>
        <v>73</v>
      </c>
      <c r="D79" s="2">
        <v>40</v>
      </c>
      <c r="E79" s="2">
        <v>0</v>
      </c>
      <c r="F79" s="2">
        <v>33</v>
      </c>
    </row>
    <row r="80" spans="1:6" x14ac:dyDescent="0.25">
      <c r="A80">
        <v>79</v>
      </c>
      <c r="B80" s="2" t="s">
        <v>120</v>
      </c>
      <c r="C80" s="2">
        <f>SUM(Tabela1[[#This Row],[Liczba doktorantów studiów stacjonarnch]:[Liczba uczestników szkół doktorskich]])</f>
        <v>71</v>
      </c>
      <c r="D80" s="2">
        <v>24</v>
      </c>
      <c r="E80" s="2">
        <v>0</v>
      </c>
      <c r="F80" s="2">
        <v>47</v>
      </c>
    </row>
    <row r="81" spans="1:6" x14ac:dyDescent="0.25">
      <c r="A81">
        <v>80</v>
      </c>
      <c r="B81" s="2" t="s">
        <v>31</v>
      </c>
      <c r="C81" s="2">
        <f>SUM(Tabela1[[#This Row],[Liczba doktorantów studiów stacjonarnch]:[Liczba uczestników szkół doktorskich]])</f>
        <v>69</v>
      </c>
      <c r="D81" s="2">
        <v>29</v>
      </c>
      <c r="E81" s="2">
        <v>1</v>
      </c>
      <c r="F81" s="2">
        <v>39</v>
      </c>
    </row>
    <row r="82" spans="1:6" x14ac:dyDescent="0.25">
      <c r="A82">
        <v>81</v>
      </c>
      <c r="B82" s="2" t="s">
        <v>55</v>
      </c>
      <c r="C82" s="2">
        <f>SUM(Tabela1[[#This Row],[Liczba doktorantów studiów stacjonarnch]:[Liczba uczestników szkół doktorskich]])</f>
        <v>66</v>
      </c>
      <c r="D82" s="2">
        <v>58</v>
      </c>
      <c r="E82" s="2">
        <v>0</v>
      </c>
      <c r="F82" s="2">
        <v>8</v>
      </c>
    </row>
    <row r="83" spans="1:6" x14ac:dyDescent="0.25">
      <c r="A83">
        <v>82</v>
      </c>
      <c r="B83" s="2" t="s">
        <v>99</v>
      </c>
      <c r="C83" s="2">
        <f>SUM(Tabela1[[#This Row],[Liczba doktorantów studiów stacjonarnch]:[Liczba uczestników szkół doktorskich]])</f>
        <v>65</v>
      </c>
      <c r="D83" s="2">
        <v>65</v>
      </c>
      <c r="E83" s="2">
        <v>0</v>
      </c>
      <c r="F83" s="2">
        <v>0</v>
      </c>
    </row>
    <row r="84" spans="1:6" x14ac:dyDescent="0.25">
      <c r="A84">
        <v>83</v>
      </c>
      <c r="B84" s="2" t="s">
        <v>122</v>
      </c>
      <c r="C84" s="2">
        <f>SUM(Tabela1[[#This Row],[Liczba doktorantów studiów stacjonarnch]:[Liczba uczestników szkół doktorskich]])</f>
        <v>65</v>
      </c>
      <c r="D84" s="2">
        <v>65</v>
      </c>
      <c r="E84" s="2">
        <v>0</v>
      </c>
      <c r="F84" s="2">
        <v>0</v>
      </c>
    </row>
    <row r="85" spans="1:6" x14ac:dyDescent="0.25">
      <c r="A85">
        <v>84</v>
      </c>
      <c r="B85" s="2" t="s">
        <v>113</v>
      </c>
      <c r="C85" s="2">
        <f>SUM(Tabela1[[#This Row],[Liczba doktorantów studiów stacjonarnch]:[Liczba uczestników szkół doktorskich]])</f>
        <v>62</v>
      </c>
      <c r="D85" s="2">
        <v>50</v>
      </c>
      <c r="E85" s="2">
        <v>0</v>
      </c>
      <c r="F85" s="2">
        <v>12</v>
      </c>
    </row>
    <row r="86" spans="1:6" x14ac:dyDescent="0.25">
      <c r="A86">
        <v>85</v>
      </c>
      <c r="B86" s="2" t="s">
        <v>148</v>
      </c>
      <c r="C86" s="2">
        <f>SUM(Tabela1[[#This Row],[Liczba doktorantów studiów stacjonarnch]:[Liczba uczestników szkół doktorskich]])</f>
        <v>60</v>
      </c>
      <c r="D86" s="2">
        <v>33</v>
      </c>
      <c r="E86" s="2">
        <v>0</v>
      </c>
      <c r="F86" s="2">
        <v>27</v>
      </c>
    </row>
    <row r="87" spans="1:6" x14ac:dyDescent="0.25">
      <c r="A87">
        <v>86</v>
      </c>
      <c r="B87" s="2" t="s">
        <v>81</v>
      </c>
      <c r="C87" s="2">
        <f>SUM(Tabela1[[#This Row],[Liczba doktorantów studiów stacjonarnch]:[Liczba uczestników szkół doktorskich]])</f>
        <v>56</v>
      </c>
      <c r="D87" s="2">
        <v>41</v>
      </c>
      <c r="E87" s="2">
        <v>0</v>
      </c>
      <c r="F87" s="2">
        <v>15</v>
      </c>
    </row>
    <row r="88" spans="1:6" x14ac:dyDescent="0.25">
      <c r="A88">
        <v>87</v>
      </c>
      <c r="B88" s="2" t="s">
        <v>94</v>
      </c>
      <c r="C88" s="2">
        <f>SUM(Tabela1[[#This Row],[Liczba doktorantów studiów stacjonarnch]:[Liczba uczestników szkół doktorskich]])</f>
        <v>55</v>
      </c>
      <c r="D88" s="2">
        <v>26</v>
      </c>
      <c r="E88" s="2">
        <v>0</v>
      </c>
      <c r="F88" s="2">
        <v>29</v>
      </c>
    </row>
    <row r="89" spans="1:6" x14ac:dyDescent="0.25">
      <c r="A89">
        <v>88</v>
      </c>
      <c r="B89" s="2" t="s">
        <v>112</v>
      </c>
      <c r="C89" s="2">
        <f>SUM(Tabela1[[#This Row],[Liczba doktorantów studiów stacjonarnch]:[Liczba uczestników szkół doktorskich]])</f>
        <v>49</v>
      </c>
      <c r="D89" s="2">
        <v>31</v>
      </c>
      <c r="E89" s="2">
        <v>0</v>
      </c>
      <c r="F89" s="2">
        <v>18</v>
      </c>
    </row>
    <row r="90" spans="1:6" x14ac:dyDescent="0.25">
      <c r="A90">
        <v>89</v>
      </c>
      <c r="B90" s="2" t="s">
        <v>115</v>
      </c>
      <c r="C90" s="2">
        <f>SUM(Tabela1[[#This Row],[Liczba doktorantów studiów stacjonarnch]:[Liczba uczestników szkół doktorskich]])</f>
        <v>48</v>
      </c>
      <c r="D90" s="2">
        <v>37</v>
      </c>
      <c r="E90" s="2">
        <v>0</v>
      </c>
      <c r="F90" s="2">
        <v>11</v>
      </c>
    </row>
    <row r="91" spans="1:6" x14ac:dyDescent="0.25">
      <c r="A91">
        <v>90</v>
      </c>
      <c r="B91" s="2" t="s">
        <v>105</v>
      </c>
      <c r="C91" s="2">
        <f>SUM(Tabela1[[#This Row],[Liczba doktorantów studiów stacjonarnch]:[Liczba uczestników szkół doktorskich]])</f>
        <v>47</v>
      </c>
      <c r="D91" s="2">
        <v>34</v>
      </c>
      <c r="E91" s="2">
        <v>13</v>
      </c>
      <c r="F91" s="2">
        <v>0</v>
      </c>
    </row>
    <row r="92" spans="1:6" x14ac:dyDescent="0.25">
      <c r="A92">
        <v>91</v>
      </c>
      <c r="B92" s="2" t="s">
        <v>117</v>
      </c>
      <c r="C92" s="2">
        <f>SUM(Tabela1[[#This Row],[Liczba doktorantów studiów stacjonarnch]:[Liczba uczestników szkół doktorskich]])</f>
        <v>46</v>
      </c>
      <c r="D92" s="2">
        <v>37</v>
      </c>
      <c r="E92" s="2">
        <v>0</v>
      </c>
      <c r="F92" s="2">
        <v>9</v>
      </c>
    </row>
    <row r="93" spans="1:6" x14ac:dyDescent="0.25">
      <c r="A93">
        <v>92</v>
      </c>
      <c r="B93" s="2" t="s">
        <v>85</v>
      </c>
      <c r="C93" s="2">
        <f>SUM(Tabela1[[#This Row],[Liczba doktorantów studiów stacjonarnch]:[Liczba uczestników szkół doktorskich]])</f>
        <v>45</v>
      </c>
      <c r="D93" s="2">
        <v>32</v>
      </c>
      <c r="E93" s="2">
        <v>2</v>
      </c>
      <c r="F93" s="2">
        <v>11</v>
      </c>
    </row>
    <row r="94" spans="1:6" x14ac:dyDescent="0.25">
      <c r="A94">
        <v>93</v>
      </c>
      <c r="B94" s="2" t="s">
        <v>26</v>
      </c>
      <c r="C94" s="2">
        <f>SUM(Tabela1[[#This Row],[Liczba doktorantów studiów stacjonarnch]:[Liczba uczestników szkół doktorskich]])</f>
        <v>43</v>
      </c>
      <c r="D94" s="2">
        <v>32</v>
      </c>
      <c r="E94" s="2">
        <v>0</v>
      </c>
      <c r="F94" s="2">
        <v>11</v>
      </c>
    </row>
    <row r="95" spans="1:6" x14ac:dyDescent="0.25">
      <c r="A95">
        <v>94</v>
      </c>
      <c r="B95" s="2" t="s">
        <v>137</v>
      </c>
      <c r="C95" s="2">
        <f>SUM(Tabela1[[#This Row],[Liczba doktorantów studiów stacjonarnch]:[Liczba uczestników szkół doktorskich]])</f>
        <v>43</v>
      </c>
      <c r="D95" s="2">
        <v>43</v>
      </c>
      <c r="E95" s="2">
        <v>0</v>
      </c>
      <c r="F95" s="2">
        <v>0</v>
      </c>
    </row>
    <row r="96" spans="1:6" x14ac:dyDescent="0.25">
      <c r="A96">
        <v>95</v>
      </c>
      <c r="B96" s="2" t="s">
        <v>128</v>
      </c>
      <c r="C96" s="2">
        <f>SUM(Tabela1[[#This Row],[Liczba doktorantów studiów stacjonarnch]:[Liczba uczestników szkół doktorskich]])</f>
        <v>40</v>
      </c>
      <c r="D96" s="2">
        <v>25</v>
      </c>
      <c r="E96" s="2">
        <v>0</v>
      </c>
      <c r="F96" s="2">
        <v>15</v>
      </c>
    </row>
    <row r="97" spans="1:6" x14ac:dyDescent="0.25">
      <c r="A97">
        <v>96</v>
      </c>
      <c r="B97" s="2" t="s">
        <v>45</v>
      </c>
      <c r="C97" s="2">
        <f>SUM(Tabela1[[#This Row],[Liczba doktorantów studiów stacjonarnch]:[Liczba uczestników szkół doktorskich]])</f>
        <v>38</v>
      </c>
      <c r="D97" s="2">
        <v>38</v>
      </c>
      <c r="E97" s="2">
        <v>0</v>
      </c>
      <c r="F97" s="2">
        <v>0</v>
      </c>
    </row>
    <row r="98" spans="1:6" x14ac:dyDescent="0.25">
      <c r="A98">
        <v>97</v>
      </c>
      <c r="B98" s="2" t="s">
        <v>73</v>
      </c>
      <c r="C98" s="2">
        <f>SUM(Tabela1[[#This Row],[Liczba doktorantów studiów stacjonarnch]:[Liczba uczestników szkół doktorskich]])</f>
        <v>37</v>
      </c>
      <c r="D98" s="2">
        <v>29</v>
      </c>
      <c r="E98" s="2">
        <v>0</v>
      </c>
      <c r="F98" s="2">
        <v>8</v>
      </c>
    </row>
    <row r="99" spans="1:6" x14ac:dyDescent="0.25">
      <c r="A99">
        <v>98</v>
      </c>
      <c r="B99" s="2" t="s">
        <v>28</v>
      </c>
      <c r="C99" s="2">
        <f>SUM(Tabela1[[#This Row],[Liczba doktorantów studiów stacjonarnch]:[Liczba uczestników szkół doktorskich]])</f>
        <v>37</v>
      </c>
      <c r="D99" s="2">
        <v>37</v>
      </c>
      <c r="E99" s="2">
        <v>0</v>
      </c>
      <c r="F99" s="2">
        <v>0</v>
      </c>
    </row>
    <row r="100" spans="1:6" x14ac:dyDescent="0.25">
      <c r="A100">
        <v>99</v>
      </c>
      <c r="B100" s="2" t="s">
        <v>110</v>
      </c>
      <c r="C100" s="2">
        <f>SUM(Tabela1[[#This Row],[Liczba doktorantów studiów stacjonarnch]:[Liczba uczestników szkół doktorskich]])</f>
        <v>35</v>
      </c>
      <c r="D100" s="2">
        <v>21</v>
      </c>
      <c r="E100" s="2">
        <v>13</v>
      </c>
      <c r="F100" s="2">
        <v>1</v>
      </c>
    </row>
    <row r="101" spans="1:6" x14ac:dyDescent="0.25">
      <c r="A101">
        <v>100</v>
      </c>
      <c r="B101" s="2" t="s">
        <v>54</v>
      </c>
      <c r="C101" s="2">
        <f>SUM(Tabela1[[#This Row],[Liczba doktorantów studiów stacjonarnch]:[Liczba uczestników szkół doktorskich]])</f>
        <v>35</v>
      </c>
      <c r="D101" s="2">
        <v>35</v>
      </c>
      <c r="E101" s="2">
        <v>0</v>
      </c>
      <c r="F101" s="2">
        <v>0</v>
      </c>
    </row>
    <row r="102" spans="1:6" x14ac:dyDescent="0.25">
      <c r="A102">
        <v>101</v>
      </c>
      <c r="B102" s="2" t="s">
        <v>80</v>
      </c>
      <c r="C102" s="2">
        <f>SUM(Tabela1[[#This Row],[Liczba doktorantów studiów stacjonarnch]:[Liczba uczestników szkół doktorskich]])</f>
        <v>32</v>
      </c>
      <c r="D102" s="2">
        <v>32</v>
      </c>
      <c r="E102" s="2">
        <v>0</v>
      </c>
      <c r="F102" s="2">
        <v>0</v>
      </c>
    </row>
    <row r="103" spans="1:6" x14ac:dyDescent="0.25">
      <c r="A103">
        <v>102</v>
      </c>
      <c r="B103" s="2" t="s">
        <v>84</v>
      </c>
      <c r="C103" s="2">
        <f>SUM(Tabela1[[#This Row],[Liczba doktorantów studiów stacjonarnch]:[Liczba uczestników szkół doktorskich]])</f>
        <v>31</v>
      </c>
      <c r="D103" s="2">
        <v>3</v>
      </c>
      <c r="E103" s="2">
        <v>0</v>
      </c>
      <c r="F103" s="2">
        <v>28</v>
      </c>
    </row>
    <row r="104" spans="1:6" x14ac:dyDescent="0.25">
      <c r="A104">
        <v>103</v>
      </c>
      <c r="B104" s="2" t="s">
        <v>34</v>
      </c>
      <c r="C104" s="2">
        <f>SUM(Tabela1[[#This Row],[Liczba doktorantów studiów stacjonarnch]:[Liczba uczestników szkół doktorskich]])</f>
        <v>29</v>
      </c>
      <c r="D104" s="2">
        <v>16</v>
      </c>
      <c r="E104" s="2">
        <v>0</v>
      </c>
      <c r="F104" s="2">
        <v>13</v>
      </c>
    </row>
    <row r="105" spans="1:6" x14ac:dyDescent="0.25">
      <c r="A105">
        <v>104</v>
      </c>
      <c r="B105" s="2" t="s">
        <v>33</v>
      </c>
      <c r="C105" s="2">
        <f>SUM(Tabela1[[#This Row],[Liczba doktorantów studiów stacjonarnch]:[Liczba uczestników szkół doktorskich]])</f>
        <v>28</v>
      </c>
      <c r="D105" s="2">
        <v>28</v>
      </c>
      <c r="E105" s="2">
        <v>0</v>
      </c>
      <c r="F105" s="2">
        <v>0</v>
      </c>
    </row>
    <row r="106" spans="1:6" x14ac:dyDescent="0.25">
      <c r="A106">
        <v>105</v>
      </c>
      <c r="B106" s="2" t="s">
        <v>135</v>
      </c>
      <c r="C106" s="2">
        <f>SUM(Tabela1[[#This Row],[Liczba doktorantów studiów stacjonarnch]:[Liczba uczestników szkół doktorskich]])</f>
        <v>28</v>
      </c>
      <c r="D106" s="2">
        <v>25</v>
      </c>
      <c r="E106" s="2">
        <v>0</v>
      </c>
      <c r="F106" s="2">
        <v>3</v>
      </c>
    </row>
    <row r="107" spans="1:6" x14ac:dyDescent="0.25">
      <c r="A107">
        <v>106</v>
      </c>
      <c r="B107" s="2" t="s">
        <v>17</v>
      </c>
      <c r="C107" s="2">
        <f>SUM(Tabela1[[#This Row],[Liczba doktorantów studiów stacjonarnch]:[Liczba uczestników szkół doktorskich]])</f>
        <v>27</v>
      </c>
      <c r="D107" s="2">
        <v>27</v>
      </c>
      <c r="E107" s="2">
        <v>0</v>
      </c>
      <c r="F107" s="2">
        <v>0</v>
      </c>
    </row>
    <row r="108" spans="1:6" x14ac:dyDescent="0.25">
      <c r="A108">
        <v>107</v>
      </c>
      <c r="B108" s="2" t="s">
        <v>22</v>
      </c>
      <c r="C108" s="2">
        <f>SUM(Tabela1[[#This Row],[Liczba doktorantów studiów stacjonarnch]:[Liczba uczestników szkół doktorskich]])</f>
        <v>27</v>
      </c>
      <c r="D108" s="2">
        <v>0</v>
      </c>
      <c r="E108" s="2">
        <v>27</v>
      </c>
      <c r="F108" s="2">
        <v>0</v>
      </c>
    </row>
    <row r="109" spans="1:6" x14ac:dyDescent="0.25">
      <c r="A109">
        <v>108</v>
      </c>
      <c r="B109" s="2" t="s">
        <v>106</v>
      </c>
      <c r="C109" s="2">
        <f>SUM(Tabela1[[#This Row],[Liczba doktorantów studiów stacjonarnch]:[Liczba uczestników szkół doktorskich]])</f>
        <v>25</v>
      </c>
      <c r="D109" s="2">
        <v>24</v>
      </c>
      <c r="E109" s="2">
        <v>0</v>
      </c>
      <c r="F109" s="2">
        <v>1</v>
      </c>
    </row>
    <row r="110" spans="1:6" x14ac:dyDescent="0.25">
      <c r="A110">
        <v>109</v>
      </c>
      <c r="B110" s="2" t="s">
        <v>114</v>
      </c>
      <c r="C110" s="2">
        <f>SUM(Tabela1[[#This Row],[Liczba doktorantów studiów stacjonarnch]:[Liczba uczestników szkół doktorskich]])</f>
        <v>25</v>
      </c>
      <c r="D110" s="2">
        <v>14</v>
      </c>
      <c r="E110" s="2">
        <v>11</v>
      </c>
      <c r="F110" s="2">
        <v>0</v>
      </c>
    </row>
    <row r="111" spans="1:6" x14ac:dyDescent="0.25">
      <c r="A111">
        <v>110</v>
      </c>
      <c r="B111" s="2" t="s">
        <v>116</v>
      </c>
      <c r="C111" s="2">
        <f>SUM(Tabela1[[#This Row],[Liczba doktorantów studiów stacjonarnch]:[Liczba uczestników szkół doktorskich]])</f>
        <v>23</v>
      </c>
      <c r="D111" s="2">
        <v>13</v>
      </c>
      <c r="E111" s="2">
        <v>0</v>
      </c>
      <c r="F111" s="2">
        <v>10</v>
      </c>
    </row>
    <row r="112" spans="1:6" x14ac:dyDescent="0.25">
      <c r="A112">
        <v>111</v>
      </c>
      <c r="B112" s="2" t="s">
        <v>51</v>
      </c>
      <c r="C112" s="2">
        <f>SUM(Tabela1[[#This Row],[Liczba doktorantów studiów stacjonarnch]:[Liczba uczestników szkół doktorskich]])</f>
        <v>23</v>
      </c>
      <c r="D112" s="2">
        <v>13</v>
      </c>
      <c r="E112" s="2">
        <v>0</v>
      </c>
      <c r="F112" s="2">
        <v>10</v>
      </c>
    </row>
    <row r="113" spans="1:6" x14ac:dyDescent="0.25">
      <c r="A113">
        <v>112</v>
      </c>
      <c r="B113" s="2" t="s">
        <v>88</v>
      </c>
      <c r="C113" s="2">
        <f>SUM(Tabela1[[#This Row],[Liczba doktorantów studiów stacjonarnch]:[Liczba uczestników szkół doktorskich]])</f>
        <v>22</v>
      </c>
      <c r="D113" s="2">
        <v>0</v>
      </c>
      <c r="E113" s="2">
        <v>22</v>
      </c>
      <c r="F113" s="2">
        <v>0</v>
      </c>
    </row>
    <row r="114" spans="1:6" x14ac:dyDescent="0.25">
      <c r="A114">
        <v>113</v>
      </c>
      <c r="B114" s="2" t="s">
        <v>104</v>
      </c>
      <c r="C114" s="2">
        <f>SUM(Tabela1[[#This Row],[Liczba doktorantów studiów stacjonarnch]:[Liczba uczestników szkół doktorskich]])</f>
        <v>21</v>
      </c>
      <c r="D114" s="2">
        <v>0</v>
      </c>
      <c r="E114" s="2">
        <v>19</v>
      </c>
      <c r="F114" s="2">
        <v>2</v>
      </c>
    </row>
    <row r="115" spans="1:6" x14ac:dyDescent="0.25">
      <c r="A115">
        <v>114</v>
      </c>
      <c r="B115" s="2" t="s">
        <v>140</v>
      </c>
      <c r="C115" s="2">
        <f>SUM(Tabela1[[#This Row],[Liczba doktorantów studiów stacjonarnch]:[Liczba uczestników szkół doktorskich]])</f>
        <v>21</v>
      </c>
      <c r="D115" s="2">
        <v>5</v>
      </c>
      <c r="E115" s="2">
        <v>4</v>
      </c>
      <c r="F115" s="2">
        <v>12</v>
      </c>
    </row>
    <row r="116" spans="1:6" x14ac:dyDescent="0.25">
      <c r="A116">
        <v>115</v>
      </c>
      <c r="B116" s="2" t="s">
        <v>63</v>
      </c>
      <c r="C116" s="2">
        <f>SUM(Tabela1[[#This Row],[Liczba doktorantów studiów stacjonarnch]:[Liczba uczestników szkół doktorskich]])</f>
        <v>20</v>
      </c>
      <c r="D116" s="2">
        <v>20</v>
      </c>
      <c r="E116" s="2">
        <v>0</v>
      </c>
      <c r="F116" s="2">
        <v>0</v>
      </c>
    </row>
    <row r="117" spans="1:6" x14ac:dyDescent="0.25">
      <c r="A117">
        <v>116</v>
      </c>
      <c r="B117" s="2" t="s">
        <v>107</v>
      </c>
      <c r="C117" s="2">
        <f>SUM(Tabela1[[#This Row],[Liczba doktorantów studiów stacjonarnch]:[Liczba uczestników szkół doktorskich]])</f>
        <v>19</v>
      </c>
      <c r="D117" s="2">
        <v>10</v>
      </c>
      <c r="E117" s="2">
        <v>3</v>
      </c>
      <c r="F117" s="2">
        <v>6</v>
      </c>
    </row>
    <row r="118" spans="1:6" x14ac:dyDescent="0.25">
      <c r="A118">
        <v>117</v>
      </c>
      <c r="B118" s="2" t="s">
        <v>118</v>
      </c>
      <c r="C118" s="2">
        <f>SUM(Tabela1[[#This Row],[Liczba doktorantów studiów stacjonarnch]:[Liczba uczestników szkół doktorskich]])</f>
        <v>17</v>
      </c>
      <c r="D118" s="2">
        <v>11</v>
      </c>
      <c r="E118" s="2">
        <v>0</v>
      </c>
      <c r="F118" s="2">
        <v>6</v>
      </c>
    </row>
    <row r="119" spans="1:6" x14ac:dyDescent="0.25">
      <c r="A119">
        <v>118</v>
      </c>
      <c r="B119" s="2" t="s">
        <v>96</v>
      </c>
      <c r="C119" s="2">
        <f>SUM(Tabela1[[#This Row],[Liczba doktorantów studiów stacjonarnch]:[Liczba uczestników szkół doktorskich]])</f>
        <v>17</v>
      </c>
      <c r="D119" s="2">
        <v>17</v>
      </c>
      <c r="E119" s="2">
        <v>0</v>
      </c>
      <c r="F119" s="2">
        <v>0</v>
      </c>
    </row>
    <row r="120" spans="1:6" x14ac:dyDescent="0.25">
      <c r="A120">
        <v>119</v>
      </c>
      <c r="B120" s="2" t="s">
        <v>57</v>
      </c>
      <c r="C120" s="2">
        <f>SUM(Tabela1[[#This Row],[Liczba doktorantów studiów stacjonarnch]:[Liczba uczestników szkół doktorskich]])</f>
        <v>16</v>
      </c>
      <c r="D120" s="2">
        <v>13</v>
      </c>
      <c r="E120" s="2">
        <v>3</v>
      </c>
      <c r="F120" s="2">
        <v>0</v>
      </c>
    </row>
    <row r="121" spans="1:6" x14ac:dyDescent="0.25">
      <c r="A121">
        <v>120</v>
      </c>
      <c r="B121" s="2" t="s">
        <v>134</v>
      </c>
      <c r="C121" s="2">
        <f>SUM(Tabela1[[#This Row],[Liczba doktorantów studiów stacjonarnch]:[Liczba uczestników szkół doktorskich]])</f>
        <v>16</v>
      </c>
      <c r="D121" s="2">
        <v>6</v>
      </c>
      <c r="E121" s="2">
        <v>0</v>
      </c>
      <c r="F121" s="2">
        <v>10</v>
      </c>
    </row>
    <row r="122" spans="1:6" x14ac:dyDescent="0.25">
      <c r="A122">
        <v>121</v>
      </c>
      <c r="B122" s="2" t="s">
        <v>108</v>
      </c>
      <c r="C122" s="2">
        <f>SUM(Tabela1[[#This Row],[Liczba doktorantów studiów stacjonarnch]:[Liczba uczestników szkół doktorskich]])</f>
        <v>15</v>
      </c>
      <c r="D122" s="2">
        <v>9</v>
      </c>
      <c r="E122" s="2">
        <v>0</v>
      </c>
      <c r="F122" s="2">
        <v>6</v>
      </c>
    </row>
    <row r="123" spans="1:6" x14ac:dyDescent="0.25">
      <c r="A123">
        <v>122</v>
      </c>
      <c r="B123" s="2" t="s">
        <v>77</v>
      </c>
      <c r="C123" s="2">
        <f>SUM(Tabela1[[#This Row],[Liczba doktorantów studiów stacjonarnch]:[Liczba uczestników szkół doktorskich]])</f>
        <v>15</v>
      </c>
      <c r="D123" s="2">
        <v>15</v>
      </c>
      <c r="E123" s="2">
        <v>0</v>
      </c>
      <c r="F123" s="2">
        <v>0</v>
      </c>
    </row>
    <row r="124" spans="1:6" x14ac:dyDescent="0.25">
      <c r="A124">
        <v>123</v>
      </c>
      <c r="B124" s="2" t="s">
        <v>47</v>
      </c>
      <c r="C124" s="2">
        <f>SUM(Tabela1[[#This Row],[Liczba doktorantów studiów stacjonarnch]:[Liczba uczestników szkół doktorskich]])</f>
        <v>15</v>
      </c>
      <c r="D124" s="2">
        <v>15</v>
      </c>
      <c r="E124" s="2">
        <v>0</v>
      </c>
      <c r="F124" s="2">
        <v>0</v>
      </c>
    </row>
    <row r="125" spans="1:6" x14ac:dyDescent="0.25">
      <c r="A125">
        <v>124</v>
      </c>
      <c r="B125" s="2" t="s">
        <v>125</v>
      </c>
      <c r="C125" s="2">
        <f>SUM(Tabela1[[#This Row],[Liczba doktorantów studiów stacjonarnch]:[Liczba uczestników szkół doktorskich]])</f>
        <v>15</v>
      </c>
      <c r="D125" s="2">
        <v>15</v>
      </c>
      <c r="E125" s="2">
        <v>0</v>
      </c>
      <c r="F125" s="2">
        <v>0</v>
      </c>
    </row>
    <row r="126" spans="1:6" x14ac:dyDescent="0.25">
      <c r="A126">
        <v>125</v>
      </c>
      <c r="B126" s="2" t="s">
        <v>133</v>
      </c>
      <c r="C126" s="2">
        <f>SUM(Tabela1[[#This Row],[Liczba doktorantów studiów stacjonarnch]:[Liczba uczestników szkół doktorskich]])</f>
        <v>15</v>
      </c>
      <c r="D126" s="2">
        <v>15</v>
      </c>
      <c r="E126" s="2">
        <v>0</v>
      </c>
      <c r="F126" s="2">
        <v>0</v>
      </c>
    </row>
    <row r="127" spans="1:6" x14ac:dyDescent="0.25">
      <c r="A127">
        <v>126</v>
      </c>
      <c r="B127" s="2" t="s">
        <v>30</v>
      </c>
      <c r="C127" s="2">
        <f>SUM(Tabela1[[#This Row],[Liczba doktorantów studiów stacjonarnch]:[Liczba uczestników szkół doktorskich]])</f>
        <v>14</v>
      </c>
      <c r="D127" s="2">
        <v>14</v>
      </c>
      <c r="E127" s="2">
        <v>0</v>
      </c>
      <c r="F127" s="2">
        <v>0</v>
      </c>
    </row>
    <row r="128" spans="1:6" x14ac:dyDescent="0.25">
      <c r="A128">
        <v>127</v>
      </c>
      <c r="B128" s="2" t="s">
        <v>132</v>
      </c>
      <c r="C128" s="2">
        <f>SUM(Tabela1[[#This Row],[Liczba doktorantów studiów stacjonarnch]:[Liczba uczestników szkół doktorskich]])</f>
        <v>14</v>
      </c>
      <c r="D128" s="2">
        <v>14</v>
      </c>
      <c r="E128" s="2">
        <v>0</v>
      </c>
      <c r="F128" s="2">
        <v>0</v>
      </c>
    </row>
    <row r="129" spans="1:6" x14ac:dyDescent="0.25">
      <c r="A129">
        <v>128</v>
      </c>
      <c r="B129" s="2" t="s">
        <v>124</v>
      </c>
      <c r="C129" s="2">
        <f>SUM(Tabela1[[#This Row],[Liczba doktorantów studiów stacjonarnch]:[Liczba uczestników szkół doktorskich]])</f>
        <v>13</v>
      </c>
      <c r="D129" s="2">
        <v>7</v>
      </c>
      <c r="E129" s="2">
        <v>0</v>
      </c>
      <c r="F129" s="2">
        <v>6</v>
      </c>
    </row>
    <row r="130" spans="1:6" x14ac:dyDescent="0.25">
      <c r="A130">
        <v>129</v>
      </c>
      <c r="B130" s="2" t="s">
        <v>29</v>
      </c>
      <c r="C130" s="2">
        <f>SUM(Tabela1[[#This Row],[Liczba doktorantów studiów stacjonarnch]:[Liczba uczestników szkół doktorskich]])</f>
        <v>13</v>
      </c>
      <c r="D130" s="2">
        <v>13</v>
      </c>
      <c r="E130" s="2">
        <v>0</v>
      </c>
      <c r="F130" s="2">
        <v>0</v>
      </c>
    </row>
    <row r="131" spans="1:6" x14ac:dyDescent="0.25">
      <c r="A131">
        <v>130</v>
      </c>
      <c r="B131" s="2" t="s">
        <v>126</v>
      </c>
      <c r="C131" s="2">
        <f>SUM(Tabela1[[#This Row],[Liczba doktorantów studiów stacjonarnch]:[Liczba uczestników szkół doktorskich]])</f>
        <v>13</v>
      </c>
      <c r="D131" s="2">
        <v>0</v>
      </c>
      <c r="E131" s="2">
        <v>13</v>
      </c>
      <c r="F131" s="2">
        <v>0</v>
      </c>
    </row>
    <row r="132" spans="1:6" x14ac:dyDescent="0.25">
      <c r="A132">
        <v>131</v>
      </c>
      <c r="B132" s="2" t="s">
        <v>129</v>
      </c>
      <c r="C132" s="2">
        <f>SUM(Tabela1[[#This Row],[Liczba doktorantów studiów stacjonarnch]:[Liczba uczestników szkół doktorskich]])</f>
        <v>13</v>
      </c>
      <c r="D132" s="2">
        <v>13</v>
      </c>
      <c r="E132" s="2">
        <v>0</v>
      </c>
      <c r="F132" s="2">
        <v>0</v>
      </c>
    </row>
    <row r="133" spans="1:6" x14ac:dyDescent="0.25">
      <c r="A133">
        <v>132</v>
      </c>
      <c r="B133" s="2" t="s">
        <v>58</v>
      </c>
      <c r="C133" s="2">
        <f>SUM(Tabela1[[#This Row],[Liczba doktorantów studiów stacjonarnch]:[Liczba uczestników szkół doktorskich]])</f>
        <v>13</v>
      </c>
      <c r="D133" s="2">
        <v>13</v>
      </c>
      <c r="E133" s="2">
        <v>0</v>
      </c>
      <c r="F133" s="2">
        <v>0</v>
      </c>
    </row>
    <row r="134" spans="1:6" x14ac:dyDescent="0.25">
      <c r="A134">
        <v>133</v>
      </c>
      <c r="B134" s="2" t="s">
        <v>98</v>
      </c>
      <c r="C134" s="2">
        <f>SUM(Tabela1[[#This Row],[Liczba doktorantów studiów stacjonarnch]:[Liczba uczestników szkół doktorskich]])</f>
        <v>13</v>
      </c>
      <c r="D134" s="2">
        <v>7</v>
      </c>
      <c r="E134" s="2">
        <v>6</v>
      </c>
      <c r="F134" s="2">
        <v>0</v>
      </c>
    </row>
    <row r="135" spans="1:6" x14ac:dyDescent="0.25">
      <c r="A135">
        <v>134</v>
      </c>
      <c r="B135" s="2" t="s">
        <v>150</v>
      </c>
      <c r="C135" s="2">
        <f>SUM(Tabela1[[#This Row],[Liczba doktorantów studiów stacjonarnch]:[Liczba uczestników szkół doktorskich]])</f>
        <v>13</v>
      </c>
      <c r="D135" s="2">
        <v>13</v>
      </c>
      <c r="E135" s="2">
        <v>0</v>
      </c>
      <c r="F135" s="2">
        <v>0</v>
      </c>
    </row>
    <row r="136" spans="1:6" x14ac:dyDescent="0.25">
      <c r="A136">
        <v>135</v>
      </c>
      <c r="B136" s="2" t="s">
        <v>97</v>
      </c>
      <c r="C136" s="2">
        <f>SUM(Tabela1[[#This Row],[Liczba doktorantów studiów stacjonarnch]:[Liczba uczestników szkół doktorskich]])</f>
        <v>12</v>
      </c>
      <c r="D136" s="2">
        <v>11</v>
      </c>
      <c r="E136" s="2">
        <v>1</v>
      </c>
      <c r="F136" s="2">
        <v>0</v>
      </c>
    </row>
    <row r="137" spans="1:6" x14ac:dyDescent="0.25">
      <c r="A137">
        <v>136</v>
      </c>
      <c r="B137" s="2" t="s">
        <v>109</v>
      </c>
      <c r="C137" s="2">
        <f>SUM(Tabela1[[#This Row],[Liczba doktorantów studiów stacjonarnch]:[Liczba uczestników szkół doktorskich]])</f>
        <v>11</v>
      </c>
      <c r="D137" s="2">
        <v>8</v>
      </c>
      <c r="E137" s="2">
        <v>0</v>
      </c>
      <c r="F137" s="2">
        <v>3</v>
      </c>
    </row>
    <row r="138" spans="1:6" x14ac:dyDescent="0.25">
      <c r="A138">
        <v>137</v>
      </c>
      <c r="B138" s="2" t="s">
        <v>75</v>
      </c>
      <c r="C138" s="2">
        <f>SUM(Tabela1[[#This Row],[Liczba doktorantów studiów stacjonarnch]:[Liczba uczestników szkół doktorskich]])</f>
        <v>10</v>
      </c>
      <c r="D138" s="2">
        <v>10</v>
      </c>
      <c r="E138" s="2">
        <v>0</v>
      </c>
      <c r="F138" s="2">
        <v>0</v>
      </c>
    </row>
    <row r="139" spans="1:6" x14ac:dyDescent="0.25">
      <c r="A139">
        <v>138</v>
      </c>
      <c r="B139" s="2" t="s">
        <v>121</v>
      </c>
      <c r="C139" s="2">
        <f>SUM(Tabela1[[#This Row],[Liczba doktorantów studiów stacjonarnch]:[Liczba uczestników szkół doktorskich]])</f>
        <v>9</v>
      </c>
      <c r="D139" s="2">
        <v>0</v>
      </c>
      <c r="E139" s="2">
        <v>9</v>
      </c>
      <c r="F139" s="2">
        <v>0</v>
      </c>
    </row>
    <row r="140" spans="1:6" x14ac:dyDescent="0.25">
      <c r="A140">
        <v>139</v>
      </c>
      <c r="B140" s="2" t="s">
        <v>6</v>
      </c>
      <c r="C140" s="2">
        <f>SUM(Tabela1[[#This Row],[Liczba doktorantów studiów stacjonarnch]:[Liczba uczestników szkół doktorskich]])</f>
        <v>9</v>
      </c>
      <c r="D140" s="2">
        <v>9</v>
      </c>
      <c r="E140" s="2">
        <v>0</v>
      </c>
      <c r="F140" s="2">
        <v>0</v>
      </c>
    </row>
    <row r="141" spans="1:6" x14ac:dyDescent="0.25">
      <c r="A141">
        <v>140</v>
      </c>
      <c r="B141" s="2" t="s">
        <v>127</v>
      </c>
      <c r="C141" s="2">
        <f>SUM(Tabela1[[#This Row],[Liczba doktorantów studiów stacjonarnch]:[Liczba uczestników szkół doktorskich]])</f>
        <v>9</v>
      </c>
      <c r="D141" s="2">
        <v>9</v>
      </c>
      <c r="E141" s="2">
        <v>0</v>
      </c>
      <c r="F141" s="2">
        <v>0</v>
      </c>
    </row>
    <row r="142" spans="1:6" x14ac:dyDescent="0.25">
      <c r="A142">
        <v>141</v>
      </c>
      <c r="B142" s="2" t="s">
        <v>131</v>
      </c>
      <c r="C142" s="2">
        <f>SUM(Tabela1[[#This Row],[Liczba doktorantów studiów stacjonarnch]:[Liczba uczestników szkół doktorskich]])</f>
        <v>7</v>
      </c>
      <c r="D142" s="2">
        <v>7</v>
      </c>
      <c r="E142" s="2">
        <v>0</v>
      </c>
      <c r="F142" s="2">
        <v>0</v>
      </c>
    </row>
    <row r="143" spans="1:6" x14ac:dyDescent="0.25">
      <c r="A143">
        <v>142</v>
      </c>
      <c r="B143" s="2" t="s">
        <v>147</v>
      </c>
      <c r="C143" s="2">
        <f>SUM(Tabela1[[#This Row],[Liczba doktorantów studiów stacjonarnch]:[Liczba uczestników szkół doktorskich]])</f>
        <v>6</v>
      </c>
      <c r="D143" s="2">
        <v>0</v>
      </c>
      <c r="E143" s="2">
        <v>0</v>
      </c>
      <c r="F143" s="2">
        <v>6</v>
      </c>
    </row>
    <row r="144" spans="1:6" x14ac:dyDescent="0.25">
      <c r="A144">
        <v>143</v>
      </c>
      <c r="B144" s="2" t="s">
        <v>130</v>
      </c>
      <c r="C144" s="2">
        <f>SUM(Tabela1[[#This Row],[Liczba doktorantów studiów stacjonarnch]:[Liczba uczestników szkół doktorskich]])</f>
        <v>6</v>
      </c>
      <c r="D144" s="2">
        <v>6</v>
      </c>
      <c r="E144" s="2">
        <v>0</v>
      </c>
      <c r="F144" s="2">
        <v>0</v>
      </c>
    </row>
    <row r="145" spans="1:6" x14ac:dyDescent="0.25">
      <c r="A145">
        <v>144</v>
      </c>
      <c r="B145" s="2" t="s">
        <v>4</v>
      </c>
      <c r="C145" s="2">
        <f>SUM(Tabela1[[#This Row],[Liczba doktorantów studiów stacjonarnch]:[Liczba uczestników szkół doktorskich]])</f>
        <v>5</v>
      </c>
      <c r="D145" s="2">
        <v>5</v>
      </c>
      <c r="E145" s="2">
        <v>0</v>
      </c>
      <c r="F145" s="2">
        <v>0</v>
      </c>
    </row>
    <row r="146" spans="1:6" x14ac:dyDescent="0.25">
      <c r="A146">
        <v>145</v>
      </c>
      <c r="B146" s="2" t="s">
        <v>123</v>
      </c>
      <c r="C146" s="2">
        <f>SUM(Tabela1[[#This Row],[Liczba doktorantów studiów stacjonarnch]:[Liczba uczestników szkół doktorskich]])</f>
        <v>5</v>
      </c>
      <c r="D146" s="2">
        <v>5</v>
      </c>
      <c r="E146" s="2">
        <v>0</v>
      </c>
      <c r="F146" s="2">
        <v>0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wagi głosów</vt:lpstr>
      <vt:lpstr>dane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Makarewicz</dc:creator>
  <cp:lastModifiedBy>Aleksandra Makarewicz</cp:lastModifiedBy>
  <cp:lastPrinted>2021-10-16T09:04:12Z</cp:lastPrinted>
  <dcterms:created xsi:type="dcterms:W3CDTF">2021-10-16T09:28:04Z</dcterms:created>
  <dcterms:modified xsi:type="dcterms:W3CDTF">2021-10-16T09:38:37Z</dcterms:modified>
</cp:coreProperties>
</file>